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03"/>
  <workbookPr/>
  <mc:AlternateContent xmlns:mc="http://schemas.openxmlformats.org/markup-compatibility/2006">
    <mc:Choice Requires="x15">
      <x15ac:absPath xmlns:x15ac="http://schemas.microsoft.com/office/spreadsheetml/2010/11/ac" url="https://sedamalaysia.sharepoint.com/sites/MarketOperationDivision/Shared Documents/Feed-in Tariff (FiT)/E-bidding/2026/01 Taklimat/Senarai Semak Dokumen Permohonan/Protected sheet file (password - seda123)/"/>
    </mc:Choice>
  </mc:AlternateContent>
  <xr:revisionPtr revIDLastSave="31" documentId="13_ncr:1_{976B5B35-E2D6-5A48-8FA5-428C3CB8B696}" xr6:coauthVersionLast="47" xr6:coauthVersionMax="47" xr10:uidLastSave="{EAF7657E-A5B7-8748-AD86-F218C1AF5F4B}"/>
  <bookViews>
    <workbookView xWindow="0" yWindow="680" windowWidth="30240" windowHeight="17660" tabRatio="748" activeTab="7" xr2:uid="{00000000-000D-0000-FFFF-FFFF00000000}"/>
  </bookViews>
  <sheets>
    <sheet name="kriteria" sheetId="4" state="hidden" r:id="rId1"/>
    <sheet name="summary teknikal" sheetId="11" state="hidden" r:id="rId2"/>
    <sheet name="Penilaian Kelayakan - Kewangan" sheetId="32" state="hidden" r:id="rId3"/>
    <sheet name="Penilaian Kewangan" sheetId="31" state="hidden" r:id="rId4"/>
    <sheet name="Penilaian Kelayakan BM" sheetId="49" state="hidden" r:id="rId5"/>
    <sheet name="Rumusan" sheetId="65" state="hidden" r:id="rId6"/>
    <sheet name="Pen.Kelayakan - BM" sheetId="50" r:id="rId7"/>
    <sheet name="Pen.Profil - BM" sheetId="51" r:id="rId8"/>
    <sheet name="Pen.Teknikal -BM" sheetId="58" r:id="rId9"/>
    <sheet name="Pen.Teknikal (BM)" sheetId="29" state="hidden" r:id="rId10"/>
    <sheet name="Penilaian Profil (BM)" sheetId="36" state="hidden" r:id="rId11"/>
    <sheet name="GPS Coordinate (SH)" sheetId="40" state="hidden" r:id="rId12"/>
    <sheet name="Summary" sheetId="1" state="hidden" r:id="rId13"/>
    <sheet name="Kelayakan" sheetId="25" state="hidden" r:id="rId14"/>
    <sheet name="penilaian teknikal" sheetId="13" state="hidden" r:id="rId15"/>
    <sheet name="Tech Form" sheetId="23" state="hidden" r:id="rId16"/>
    <sheet name="reference (sebut harga)" sheetId="15" state="hidden" r:id="rId17"/>
    <sheet name="penilaian" sheetId="6" state="hidden" r:id="rId18"/>
    <sheet name="Presentation (2)" sheetId="24" state="hidden" r:id="rId19"/>
  </sheets>
  <definedNames>
    <definedName name="_xlnm.Print_Area" localSheetId="13">Kelayakan!$A$1:$W$57</definedName>
    <definedName name="_xlnm.Print_Area" localSheetId="6">'Pen.Kelayakan - BM'!$A$1:$L$51</definedName>
    <definedName name="_xlnm.Print_Area" localSheetId="7">'Pen.Profil - BM'!$A$1:$R$50</definedName>
    <definedName name="_xlnm.Print_Area" localSheetId="8">'Pen.Teknikal -BM'!$A$1:$I$47</definedName>
    <definedName name="_xlnm.Print_Area" localSheetId="9">'Pen.Teknikal (BM)'!$A$1:$Q$87</definedName>
    <definedName name="_xlnm.Print_Area" localSheetId="2">'Penilaian Kelayakan - Kewangan'!$A$1:$V$60</definedName>
    <definedName name="_xlnm.Print_Area" localSheetId="4">'Penilaian Kelayakan BM'!$A$1:$AI$51</definedName>
    <definedName name="_xlnm.Print_Area" localSheetId="3">'Penilaian Kewangan'!$A$1:$V$60</definedName>
    <definedName name="_xlnm.Print_Area" localSheetId="10">'Penilaian Profil (BM)'!$A$1:$O$26</definedName>
    <definedName name="_xlnm.Print_Area" localSheetId="14">'penilaian teknikal'!$A$1:$AA$76</definedName>
    <definedName name="_xlnm.Print_Area" localSheetId="18">'Presentation (2)'!$A$1:$Z$31</definedName>
    <definedName name="_xlnm.Print_Area" localSheetId="16">'reference (sebut harga)'!$A$1:$V$66</definedName>
    <definedName name="_xlnm.Print_Area" localSheetId="12">Summary!$A$1:$W$58</definedName>
    <definedName name="_xlnm.Print_Area" localSheetId="1">'summary teknikal'!$A$1:$V$57</definedName>
    <definedName name="_xlnm.Print_Titles" localSheetId="6">'Pen.Kelayakan - BM'!$A:$D</definedName>
    <definedName name="_xlnm.Print_Titles" localSheetId="8">'Pen.Teknikal -BM'!$3:$4</definedName>
    <definedName name="_xlnm.Print_Titles" localSheetId="9">'Pen.Teknikal (BM)'!$4:$5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65" l="1"/>
  <c r="C20" i="65"/>
  <c r="D19" i="65"/>
  <c r="C19" i="65"/>
  <c r="AK62" i="29" l="1"/>
  <c r="AI62" i="29"/>
  <c r="AG62" i="29"/>
  <c r="AE62" i="29" l="1"/>
  <c r="AC62" i="29"/>
  <c r="AA62" i="29" l="1"/>
  <c r="W62" i="29"/>
  <c r="S62" i="29"/>
  <c r="U62" i="29"/>
  <c r="Q62" i="29"/>
  <c r="Y62" i="29"/>
  <c r="O62" i="29"/>
  <c r="M62" i="29"/>
  <c r="K62" i="29"/>
  <c r="I62" i="29"/>
  <c r="F40" i="40" l="1"/>
  <c r="E40" i="40"/>
  <c r="C37" i="25" l="1"/>
  <c r="C36" i="25"/>
  <c r="C35" i="25"/>
  <c r="C34" i="25"/>
  <c r="Z28" i="24"/>
  <c r="Z27" i="24"/>
  <c r="Z26" i="24"/>
  <c r="Z25" i="24"/>
  <c r="Z24" i="24"/>
  <c r="Z23" i="24"/>
  <c r="Z22" i="24"/>
  <c r="R28" i="24"/>
  <c r="R27" i="24"/>
  <c r="R26" i="24"/>
  <c r="R25" i="24"/>
  <c r="R24" i="24"/>
  <c r="R23" i="24"/>
  <c r="R22" i="24"/>
  <c r="J28" i="24"/>
  <c r="J27" i="24"/>
  <c r="J26" i="24"/>
  <c r="J25" i="24"/>
  <c r="J24" i="24"/>
  <c r="J23" i="24"/>
  <c r="J22" i="24"/>
  <c r="Z17" i="24"/>
  <c r="Z16" i="24"/>
  <c r="Z15" i="24"/>
  <c r="Z14" i="24"/>
  <c r="Z13" i="24"/>
  <c r="Z12" i="24"/>
  <c r="Z11" i="24"/>
  <c r="R17" i="24"/>
  <c r="R16" i="24"/>
  <c r="R15" i="24"/>
  <c r="R14" i="24"/>
  <c r="R13" i="24"/>
  <c r="R12" i="24"/>
  <c r="R11" i="24"/>
  <c r="J12" i="24"/>
  <c r="J13" i="24"/>
  <c r="J14" i="24"/>
  <c r="J15" i="24"/>
  <c r="J16" i="24"/>
  <c r="J17" i="24"/>
  <c r="J11" i="24"/>
  <c r="D29" i="24"/>
  <c r="E29" i="24"/>
  <c r="F29" i="24"/>
  <c r="G29" i="24"/>
  <c r="H29" i="24"/>
  <c r="I29" i="24"/>
  <c r="K29" i="24"/>
  <c r="L29" i="24"/>
  <c r="M29" i="24"/>
  <c r="N29" i="24"/>
  <c r="O29" i="24"/>
  <c r="P29" i="24"/>
  <c r="Q29" i="24"/>
  <c r="S29" i="24"/>
  <c r="T29" i="24"/>
  <c r="U29" i="24"/>
  <c r="V29" i="24"/>
  <c r="W29" i="24"/>
  <c r="X29" i="24"/>
  <c r="Y29" i="24"/>
  <c r="C29" i="24"/>
  <c r="D18" i="24"/>
  <c r="E18" i="24"/>
  <c r="F18" i="24"/>
  <c r="G18" i="24"/>
  <c r="H18" i="24"/>
  <c r="I18" i="24"/>
  <c r="K18" i="24"/>
  <c r="L18" i="24"/>
  <c r="M18" i="24"/>
  <c r="N18" i="24"/>
  <c r="O18" i="24"/>
  <c r="P18" i="24"/>
  <c r="Q18" i="24"/>
  <c r="S18" i="24"/>
  <c r="T18" i="24"/>
  <c r="U18" i="24"/>
  <c r="V18" i="24"/>
  <c r="W18" i="24"/>
  <c r="X18" i="24"/>
  <c r="Y18" i="24"/>
  <c r="C18" i="24"/>
  <c r="B29" i="24"/>
  <c r="B18" i="24"/>
  <c r="Z29" i="24" l="1"/>
  <c r="R29" i="24"/>
  <c r="J29" i="24"/>
  <c r="Z18" i="24"/>
  <c r="R18" i="24"/>
  <c r="J18" i="24"/>
  <c r="G33" i="1" l="1"/>
  <c r="G32" i="25"/>
  <c r="D34" i="1"/>
  <c r="D33" i="25"/>
  <c r="G36" i="1"/>
  <c r="G35" i="25"/>
  <c r="D33" i="1"/>
  <c r="D32" i="25"/>
  <c r="I35" i="1"/>
  <c r="I34" i="25"/>
  <c r="H36" i="1"/>
  <c r="H35" i="25"/>
  <c r="J33" i="1"/>
  <c r="J32" i="25"/>
  <c r="I34" i="1"/>
  <c r="I33" i="25"/>
  <c r="H35" i="1"/>
  <c r="H34" i="25"/>
  <c r="I36" i="1"/>
  <c r="I35" i="25"/>
  <c r="I38" i="1"/>
  <c r="I37" i="25"/>
  <c r="G38" i="1"/>
  <c r="G37" i="25"/>
  <c r="F34" i="1"/>
  <c r="F33" i="25"/>
  <c r="J35" i="1"/>
  <c r="J34" i="25"/>
  <c r="J34" i="1"/>
  <c r="J33" i="25"/>
  <c r="I33" i="1"/>
  <c r="I32" i="25"/>
  <c r="H34" i="1"/>
  <c r="H33" i="25"/>
  <c r="G35" i="1"/>
  <c r="G34" i="25"/>
  <c r="J36" i="1"/>
  <c r="J35" i="25"/>
  <c r="H33" i="1"/>
  <c r="H32" i="25"/>
  <c r="G34" i="1"/>
  <c r="G33" i="25"/>
  <c r="F35" i="1"/>
  <c r="F34" i="25"/>
  <c r="J38" i="1"/>
  <c r="J37" i="25"/>
  <c r="D38" i="1"/>
  <c r="D37" i="25"/>
  <c r="F33" i="1"/>
  <c r="F32" i="25"/>
  <c r="D36" i="1"/>
  <c r="D35" i="25"/>
  <c r="F38" i="1"/>
  <c r="F37" i="25"/>
  <c r="D35" i="1"/>
  <c r="D34" i="25"/>
  <c r="F36" i="1"/>
  <c r="F35" i="25"/>
  <c r="H38" i="1"/>
  <c r="H37" i="25"/>
  <c r="F36" i="25"/>
  <c r="G36" i="25"/>
  <c r="H36" i="25"/>
  <c r="I36" i="25"/>
  <c r="J36" i="25"/>
  <c r="D36" i="25"/>
  <c r="I38" i="25" l="1"/>
  <c r="H38" i="25"/>
  <c r="H39" i="25" s="1"/>
  <c r="J38" i="25"/>
  <c r="D38" i="25"/>
  <c r="F38" i="25"/>
  <c r="G38" i="25"/>
  <c r="G37" i="1"/>
  <c r="G39" i="1" s="1"/>
  <c r="H37" i="1"/>
  <c r="H39" i="1" s="1"/>
  <c r="F37" i="1"/>
  <c r="F39" i="1" s="1"/>
  <c r="J37" i="1"/>
  <c r="J39" i="1" s="1"/>
  <c r="D37" i="1"/>
  <c r="D39" i="1" s="1"/>
  <c r="I37" i="1"/>
  <c r="I39" i="1" s="1"/>
  <c r="C33" i="25"/>
  <c r="C32" i="25"/>
  <c r="I41" i="1" l="1"/>
  <c r="C38" i="25"/>
  <c r="J39" i="25"/>
  <c r="J40" i="25"/>
  <c r="G39" i="25"/>
  <c r="G40" i="25"/>
  <c r="F39" i="25"/>
  <c r="F40" i="25"/>
  <c r="H40" i="25"/>
  <c r="D39" i="25"/>
  <c r="I40" i="25"/>
  <c r="D40" i="25"/>
  <c r="J40" i="1"/>
  <c r="J41" i="1"/>
  <c r="F40" i="1"/>
  <c r="F41" i="1"/>
  <c r="H41" i="1"/>
  <c r="H40" i="1"/>
  <c r="D40" i="1"/>
  <c r="D41" i="1"/>
  <c r="G40" i="1"/>
  <c r="G41" i="1"/>
  <c r="C38" i="1"/>
  <c r="C37" i="1"/>
  <c r="C36" i="1"/>
  <c r="C35" i="1"/>
  <c r="C34" i="1"/>
  <c r="C33" i="1"/>
  <c r="C39" i="1" l="1"/>
  <c r="F16" i="13" l="1"/>
  <c r="G38" i="13" l="1"/>
  <c r="G39" i="13"/>
  <c r="G40" i="13"/>
  <c r="X38" i="13" l="1"/>
  <c r="P38" i="13"/>
  <c r="X40" i="13"/>
  <c r="R40" i="13"/>
  <c r="P40" i="13"/>
  <c r="Z39" i="13"/>
  <c r="L39" i="13"/>
  <c r="G15" i="13" l="1"/>
  <c r="G13" i="13"/>
  <c r="Z13" i="13" s="1"/>
  <c r="G14" i="13"/>
  <c r="G10" i="13"/>
  <c r="R10" i="13" s="1"/>
  <c r="G11" i="13"/>
  <c r="G12" i="13"/>
  <c r="G9" i="13"/>
  <c r="G36" i="13"/>
  <c r="G37" i="13"/>
  <c r="G41" i="13"/>
  <c r="G42" i="13"/>
  <c r="G35" i="13"/>
  <c r="G29" i="13"/>
  <c r="X29" i="13" s="1"/>
  <c r="G30" i="13"/>
  <c r="G31" i="13"/>
  <c r="G32" i="13"/>
  <c r="G28" i="13"/>
  <c r="G19" i="13"/>
  <c r="G20" i="13"/>
  <c r="G21" i="13"/>
  <c r="G22" i="13"/>
  <c r="G23" i="13"/>
  <c r="G24" i="13"/>
  <c r="G25" i="13"/>
  <c r="G18" i="13"/>
  <c r="Z18" i="13" l="1"/>
  <c r="R18" i="13"/>
  <c r="P18" i="13"/>
  <c r="L18" i="13"/>
  <c r="K26" i="13" s="1"/>
  <c r="Z28" i="13"/>
  <c r="Y33" i="13" s="1"/>
  <c r="L28" i="13"/>
  <c r="K33" i="13" s="1"/>
  <c r="R28" i="13"/>
  <c r="P28" i="13"/>
  <c r="O33" i="13" s="1"/>
  <c r="L37" i="13"/>
  <c r="Z37" i="13"/>
  <c r="R37" i="13"/>
  <c r="P11" i="13"/>
  <c r="R11" i="13"/>
  <c r="Q16" i="13" s="1"/>
  <c r="X11" i="13"/>
  <c r="L11" i="13"/>
  <c r="Z11" i="13"/>
  <c r="L15" i="13"/>
  <c r="X15" i="13"/>
  <c r="X25" i="13"/>
  <c r="P25" i="13"/>
  <c r="P32" i="13"/>
  <c r="X32" i="13"/>
  <c r="W33" i="13" s="1"/>
  <c r="R35" i="13"/>
  <c r="Z35" i="13"/>
  <c r="L35" i="13"/>
  <c r="P36" i="13"/>
  <c r="X36" i="13"/>
  <c r="R22" i="13"/>
  <c r="P22" i="13"/>
  <c r="Z22" i="13"/>
  <c r="L22" i="13"/>
  <c r="X22" i="13"/>
  <c r="L24" i="13"/>
  <c r="Z24" i="13"/>
  <c r="R24" i="13"/>
  <c r="X20" i="13"/>
  <c r="W26" i="13" s="1"/>
  <c r="R20" i="13"/>
  <c r="P20" i="13"/>
  <c r="Z20" i="13"/>
  <c r="L20" i="13"/>
  <c r="R31" i="13"/>
  <c r="L31" i="13"/>
  <c r="Z31" i="13"/>
  <c r="X42" i="13"/>
  <c r="Z42" i="13"/>
  <c r="Z9" i="13"/>
  <c r="Y16" i="13" s="1"/>
  <c r="P9" i="13"/>
  <c r="L9" i="13"/>
  <c r="K16" i="13" s="1"/>
  <c r="X9" i="13"/>
  <c r="P14" i="13"/>
  <c r="R14" i="13"/>
  <c r="P41" i="13"/>
  <c r="O43" i="13" s="1"/>
  <c r="R41" i="13"/>
  <c r="L41" i="13"/>
  <c r="F54" i="15"/>
  <c r="G53" i="15" s="1"/>
  <c r="G52" i="15"/>
  <c r="G54" i="15" s="1"/>
  <c r="F50" i="15"/>
  <c r="G47" i="15" s="1"/>
  <c r="G48" i="15"/>
  <c r="G46" i="15"/>
  <c r="G44" i="15"/>
  <c r="G42" i="15"/>
  <c r="G40" i="15"/>
  <c r="F36" i="15"/>
  <c r="G35" i="15" s="1"/>
  <c r="G24" i="15"/>
  <c r="G22" i="15"/>
  <c r="F20" i="15"/>
  <c r="G19" i="15" s="1"/>
  <c r="G10" i="15"/>
  <c r="G9" i="15"/>
  <c r="G11" i="15" s="1"/>
  <c r="Q26" i="13" l="1"/>
  <c r="G16" i="15"/>
  <c r="W43" i="13"/>
  <c r="O26" i="13"/>
  <c r="G28" i="15"/>
  <c r="G32" i="15"/>
  <c r="W16" i="13"/>
  <c r="W67" i="13" s="1"/>
  <c r="K43" i="13"/>
  <c r="K67" i="13" s="1"/>
  <c r="Y26" i="13"/>
  <c r="Y43" i="13"/>
  <c r="G38" i="15"/>
  <c r="O16" i="13"/>
  <c r="O67" i="13" s="1"/>
  <c r="Q33" i="13"/>
  <c r="Q43" i="13"/>
  <c r="G13" i="15"/>
  <c r="G17" i="15"/>
  <c r="G20" i="15"/>
  <c r="G25" i="15"/>
  <c r="G29" i="15"/>
  <c r="G33" i="15"/>
  <c r="G41" i="15"/>
  <c r="G45" i="15"/>
  <c r="G49" i="15"/>
  <c r="G18" i="15"/>
  <c r="G30" i="15"/>
  <c r="G14" i="15"/>
  <c r="G26" i="15"/>
  <c r="G34" i="15"/>
  <c r="G15" i="15"/>
  <c r="G23" i="15"/>
  <c r="G27" i="15"/>
  <c r="G31" i="15"/>
  <c r="G36" i="15" s="1"/>
  <c r="G39" i="15"/>
  <c r="G43" i="15"/>
  <c r="Q67" i="13" l="1"/>
  <c r="G50" i="15"/>
  <c r="G55" i="15" s="1"/>
  <c r="Y67" i="13"/>
  <c r="P50" i="11" l="1"/>
  <c r="R50" i="11"/>
  <c r="R46" i="11"/>
  <c r="R32" i="11"/>
  <c r="R16" i="11"/>
  <c r="R7" i="11"/>
  <c r="P7" i="11"/>
  <c r="P46" i="11"/>
  <c r="P32" i="11"/>
  <c r="P16" i="11"/>
  <c r="L50" i="11"/>
  <c r="N50" i="11"/>
  <c r="N7" i="11"/>
  <c r="N16" i="11"/>
  <c r="N46" i="11"/>
  <c r="N32" i="11"/>
  <c r="L46" i="11"/>
  <c r="L32" i="11"/>
  <c r="L16" i="11"/>
  <c r="T32" i="11"/>
  <c r="T50" i="11"/>
  <c r="T46" i="11"/>
  <c r="P51" i="11" l="1"/>
  <c r="N51" i="11"/>
  <c r="R51" i="11"/>
  <c r="T16" i="11"/>
  <c r="T7" i="11"/>
  <c r="L7" i="11"/>
  <c r="L51" i="11" s="1"/>
  <c r="J50" i="11"/>
  <c r="J46" i="11"/>
  <c r="J32" i="11"/>
  <c r="J16" i="11"/>
  <c r="J7" i="11"/>
  <c r="V50" i="11"/>
  <c r="F50" i="11"/>
  <c r="G48" i="11" s="1"/>
  <c r="G50" i="11" s="1"/>
  <c r="V46" i="11"/>
  <c r="F46" i="11"/>
  <c r="G43" i="11" s="1"/>
  <c r="V32" i="11"/>
  <c r="F32" i="11"/>
  <c r="G29" i="11" s="1"/>
  <c r="V16" i="11"/>
  <c r="F16" i="11"/>
  <c r="G16" i="11" s="1"/>
  <c r="V7" i="11"/>
  <c r="G6" i="11"/>
  <c r="G5" i="11"/>
  <c r="T51" i="11" l="1"/>
  <c r="G18" i="11"/>
  <c r="G49" i="11"/>
  <c r="J51" i="11"/>
  <c r="G34" i="11"/>
  <c r="G38" i="11"/>
  <c r="G44" i="11"/>
  <c r="G36" i="11"/>
  <c r="G22" i="11"/>
  <c r="G26" i="11"/>
  <c r="G30" i="11"/>
  <c r="G7" i="11"/>
  <c r="G19" i="11"/>
  <c r="G23" i="11"/>
  <c r="G27" i="11"/>
  <c r="G31" i="11"/>
  <c r="G40" i="11"/>
  <c r="G10" i="11"/>
  <c r="G20" i="11"/>
  <c r="G24" i="11"/>
  <c r="G28" i="11"/>
  <c r="G14" i="11"/>
  <c r="G21" i="11"/>
  <c r="G25" i="11"/>
  <c r="G42" i="11"/>
  <c r="V51" i="11"/>
  <c r="G11" i="11"/>
  <c r="G15" i="11"/>
  <c r="G37" i="11"/>
  <c r="G41" i="11"/>
  <c r="G45" i="11"/>
  <c r="G12" i="11"/>
  <c r="G9" i="11"/>
  <c r="G13" i="11"/>
  <c r="G35" i="11"/>
  <c r="G39" i="11"/>
  <c r="G32" i="11" l="1"/>
  <c r="G46" i="11"/>
  <c r="G51" i="11" l="1"/>
  <c r="N52" i="11" s="1"/>
  <c r="N53" i="11" s="1"/>
  <c r="P52" i="11" l="1"/>
  <c r="P53" i="11" s="1"/>
  <c r="T52" i="11"/>
  <c r="T53" i="11" s="1"/>
  <c r="V52" i="11"/>
  <c r="V53" i="11" s="1"/>
  <c r="J52" i="11"/>
  <c r="J53" i="11" s="1"/>
  <c r="L52" i="11"/>
  <c r="L53" i="11" s="1"/>
  <c r="R52" i="11"/>
  <c r="R53" i="11" s="1"/>
  <c r="K33" i="6"/>
  <c r="M33" i="6"/>
  <c r="O33" i="6"/>
  <c r="Q33" i="6"/>
  <c r="K21" i="6"/>
  <c r="M21" i="6"/>
  <c r="Q21" i="6"/>
  <c r="O21" i="6"/>
  <c r="Q10" i="6"/>
  <c r="O10" i="6"/>
  <c r="M10" i="6"/>
  <c r="K10" i="6"/>
  <c r="Q5" i="6"/>
  <c r="O5" i="6"/>
  <c r="M5" i="6"/>
  <c r="K5" i="6"/>
  <c r="Q35" i="6" l="1"/>
  <c r="O35" i="6"/>
  <c r="M35" i="6"/>
  <c r="K35" i="6"/>
</calcChain>
</file>

<file path=xl/sharedStrings.xml><?xml version="1.0" encoding="utf-8"?>
<sst xmlns="http://schemas.openxmlformats.org/spreadsheetml/2006/main" count="4216" uniqueCount="1494">
  <si>
    <t xml:space="preserve">Kriteria Utama </t>
  </si>
  <si>
    <t xml:space="preserve">Sub kriteria </t>
  </si>
  <si>
    <t xml:space="preserve">Pemarkahan </t>
  </si>
  <si>
    <t xml:space="preserve">Wajaran (%) </t>
  </si>
  <si>
    <t xml:space="preserve">Kapabiliti Firma Perunding </t>
  </si>
  <si>
    <t xml:space="preserve">a. </t>
  </si>
  <si>
    <t>Berdaftar dengan MoF (tempoh pendaftaran masih sah)</t>
  </si>
  <si>
    <t>1. Ya 
2. Tidak</t>
  </si>
  <si>
    <t>10
0</t>
  </si>
  <si>
    <t xml:space="preserve">b. </t>
  </si>
  <si>
    <t>projek/ kajian yang seumpama yang pernah dilaksanakan samada projek/ kajian kerajaan/swasta/Negara Luar</t>
  </si>
  <si>
    <t>1. Bil projek/kajian melebihi 3 
2. Bil projek/kajian tidak melebihi 3 
3. tiada Projek/kajian seumpama</t>
  </si>
  <si>
    <t>40 
20
5</t>
  </si>
  <si>
    <t>c.</t>
  </si>
  <si>
    <t>pengalaman firma secara umumsama ada projek/kajian Kerajaan/Swasta/Negara Luar</t>
  </si>
  <si>
    <t xml:space="preserve">1. Bil projek/kajian melebihi 3 
2. Bil projek/kajian tidak melebihi 3 
3. tiada Projek/kajian seumpama seumpama yang disenaraikan </t>
  </si>
  <si>
    <t>30 
20 
5</t>
  </si>
  <si>
    <t xml:space="preserve">d. </t>
  </si>
  <si>
    <t>kerja dalam tangan bagi semua projek kerajaan/ swasta</t>
  </si>
  <si>
    <t>1. Tiada beban 
2. kurang beban 
3. Tinggi beban</t>
  </si>
  <si>
    <t>10 
5 
0</t>
  </si>
  <si>
    <t xml:space="preserve">e. </t>
  </si>
  <si>
    <t xml:space="preserve">kedudukan kewangan Firma </t>
  </si>
  <si>
    <t xml:space="preserve">1. Memuaskan
2. Sederhana 
3. Tidak memuaskan </t>
  </si>
  <si>
    <t>Wajaran : 35 %</t>
  </si>
  <si>
    <t xml:space="preserve">   /100; dan    /35</t>
  </si>
  <si>
    <t xml:space="preserve">Kakitangan terlibat </t>
  </si>
  <si>
    <t xml:space="preserve">pengalaman kakitangan firma </t>
  </si>
  <si>
    <t>1. pengurusan (pengarah/pengurus)</t>
  </si>
  <si>
    <t>1. &gt; 5 tahun pengalaman 
2. 5 tahun pengalaman 
3. &lt;5 tahun pengalaman</t>
  </si>
  <si>
    <t>20 
10 
5</t>
  </si>
  <si>
    <t xml:space="preserve">2. key personnel (profesional /perunding pakar) </t>
  </si>
  <si>
    <t xml:space="preserve">bilangan kakitangan sementara </t>
  </si>
  <si>
    <t>1. Tiada 
2. tidak melebihi 50% 
3. melebihi 50%</t>
  </si>
  <si>
    <t xml:space="preserve">Mempunyai kumpulan kerja sekurang-kurangnya tiga (3) orang bagi menjalankan skop kerja. </t>
  </si>
  <si>
    <t>1. &gt; 3 orang kumpulan kerja 
2. 3 orang kumpulan kerja
3. &lt; 3 orang kumpulan kerja</t>
  </si>
  <si>
    <t xml:space="preserve">CV kakitangan yang terlibat </t>
  </si>
  <si>
    <t>1. Ada 
2. Tiada</t>
  </si>
  <si>
    <t>5 
0</t>
  </si>
  <si>
    <t>Sekurang-kurangnya seorang ahli kumpulan kerja berdaftar dengan MAICSA atau mana-mana pendaftaran yang setaraf dengannya. (salinan sijil perlu dilampirkan) ; dan</t>
  </si>
  <si>
    <t xml:space="preserve">1. Berdaftar 
2. Tidak berdaftar </t>
  </si>
  <si>
    <t>wajaran: 30%</t>
  </si>
  <si>
    <t xml:space="preserve">    /100 ; dan   /30</t>
  </si>
  <si>
    <t xml:space="preserve">Metodologi </t>
  </si>
  <si>
    <t xml:space="preserve">metodologi yang dicadangkan </t>
  </si>
  <si>
    <t>50 
25 
0</t>
  </si>
  <si>
    <t>Jadual kerja /aktiviti pelaksanaan projek/kajian</t>
  </si>
  <si>
    <t xml:space="preserve">1. &lt; 7 minggu &amp; 4 hari 
2.  &gt; 7 minggu dan 4 hari </t>
  </si>
  <si>
    <t>25 
0</t>
  </si>
  <si>
    <t xml:space="preserve">c. </t>
  </si>
  <si>
    <t xml:space="preserve">Carta pasukan kerja berserta peranan dan tanggungjawab setiap ahli pasukan </t>
  </si>
  <si>
    <t>wajaran:30%</t>
  </si>
  <si>
    <t xml:space="preserve">   /100; dan    /30</t>
  </si>
  <si>
    <t>Lain-lain</t>
  </si>
  <si>
    <r>
      <t xml:space="preserve">Tempoh sah laku sebut harga </t>
    </r>
    <r>
      <rPr>
        <sz val="14"/>
        <color theme="1"/>
        <rFont val="Calibri"/>
        <family val="2"/>
      </rPr>
      <t>≤ 90 hari</t>
    </r>
  </si>
  <si>
    <t>100 
50</t>
  </si>
  <si>
    <t>wajaran:5%</t>
  </si>
  <si>
    <t xml:space="preserve">  /100; dan    /30 </t>
  </si>
  <si>
    <t>more RM500k</t>
  </si>
  <si>
    <t>Mata</t>
  </si>
  <si>
    <t>1/7</t>
  </si>
  <si>
    <t>2/7</t>
  </si>
  <si>
    <t>3/7</t>
  </si>
  <si>
    <t>4/7</t>
  </si>
  <si>
    <t>5/7</t>
  </si>
  <si>
    <t>6/7</t>
  </si>
  <si>
    <t>7/7</t>
  </si>
  <si>
    <t>Maklumat pengalaman pasukan kerja (30%)</t>
  </si>
  <si>
    <t>Borang 3</t>
  </si>
  <si>
    <t>Projek/ kajian yang seumpama yang pernah dilaksanakan samada projek/ kajian kerajaan/swasta/Negara Luar</t>
  </si>
  <si>
    <t xml:space="preserve">Pernah melaksanakan projek/ kajian yang seumpama 
</t>
  </si>
  <si>
    <t>8 solar pv komersial projek (RM50juta)</t>
  </si>
  <si>
    <t>&gt;100 PSS &amp; web based dev fraud detection tnb distribution &amp; switchgear</t>
  </si>
  <si>
    <t>3 projek pv monitoring, pv degign &amp; pv feasibility study</t>
  </si>
  <si>
    <t>14 Inverter Testing, power quality, supply solar tracker</t>
  </si>
  <si>
    <t>17 projek pv commercial</t>
  </si>
  <si>
    <t>21 projek pv monitoring under WPGYS Tech</t>
  </si>
  <si>
    <t>19 projek develop pv course, pv monitoring, etc</t>
  </si>
  <si>
    <t xml:space="preserve">Tidak pernah melaksanakan projek/ kajian yang seumpama 
</t>
  </si>
  <si>
    <t>Markah</t>
  </si>
  <si>
    <t>Maklumat kerja dalam tangan (10%)</t>
  </si>
  <si>
    <t>Borang 4</t>
  </si>
  <si>
    <t>Maklumat kerja dalam tangan</t>
  </si>
  <si>
    <t>0-2 kerja dalam tangan</t>
  </si>
  <si>
    <t>3 projek</t>
  </si>
  <si>
    <t>2 on going &amp; 21 projek siap (PSS, software development)</t>
  </si>
  <si>
    <t>2 projek</t>
  </si>
  <si>
    <t>3 projek siap - tiada outstanding</t>
  </si>
  <si>
    <t>6 projek pv commercial</t>
  </si>
  <si>
    <t>Tiada</t>
  </si>
  <si>
    <t>7 projek siap &amp; 2 projek ongoing</t>
  </si>
  <si>
    <t xml:space="preserve">3-4 kerja dalam tangan </t>
  </si>
  <si>
    <t>5-10 kerja dalam tangan</t>
  </si>
  <si>
    <t xml:space="preserve">melebihi 10 kerja dalam tangan </t>
  </si>
  <si>
    <t xml:space="preserve">Tarikh jangka siap kerja dalam tangan </t>
  </si>
  <si>
    <t xml:space="preserve">&lt;2 bulan </t>
  </si>
  <si>
    <t>&lt; 1bulan</t>
  </si>
  <si>
    <t>5 bulan</t>
  </si>
  <si>
    <t>3-4 tahun</t>
  </si>
  <si>
    <t>Siap - Tiada</t>
  </si>
  <si>
    <t>6 on going target complete dec 15</t>
  </si>
  <si>
    <t>1 bulan</t>
  </si>
  <si>
    <t xml:space="preserve">&gt; 2 bulan </t>
  </si>
  <si>
    <t xml:space="preserve">&gt;5 bulan </t>
  </si>
  <si>
    <t>Maklumat kelayakan pasukan kerja (25%)</t>
  </si>
  <si>
    <t>Borang 5</t>
  </si>
  <si>
    <t>Pengalaman ketua pasukan (solar pv monitoring system)</t>
  </si>
  <si>
    <t xml:space="preserve">&gt;8 tahun pengalaman </t>
  </si>
  <si>
    <t>13 tahun dlm EE, power system</t>
  </si>
  <si>
    <t>18 tahun dlm elektronik &amp; ICT</t>
  </si>
  <si>
    <t>32 tahun dlm RE projek &amp; power system</t>
  </si>
  <si>
    <t>20 tahun RE, power electronic &amp; motor drives</t>
  </si>
  <si>
    <t>large scale pv projek - tahun pengalaman tidak dinyatakan dlm cv</t>
  </si>
  <si>
    <t>27 tahun dalam EE &amp; solar pv</t>
  </si>
  <si>
    <t>26 tahun dlm pv as traines, researcher, designer, monitoring</t>
  </si>
  <si>
    <t>8 tahun pengalaman</t>
  </si>
  <si>
    <t>&lt;8 tahun pengalaman</t>
  </si>
  <si>
    <t>Pengalaman ahli pasukan (solar pv monitoring system)</t>
  </si>
  <si>
    <t>1-28 tahun dlm pv design &amp; monitoring</t>
  </si>
  <si>
    <t>14-20 thn communication, power system</t>
  </si>
  <si>
    <t>5-28 thn dlm pv mnitoring, design</t>
  </si>
  <si>
    <t>20 tahun dlm pv monitoring</t>
  </si>
  <si>
    <t>8 tahun dlm pv monitoring, pv design, installation</t>
  </si>
  <si>
    <t>7 - 25 tahun dlm PV design &amp; monitoring</t>
  </si>
  <si>
    <t xml:space="preserve"> 7 - 29 tahun dlm pv monitoring</t>
  </si>
  <si>
    <t>Kemahiran dalam bidang ICT</t>
  </si>
  <si>
    <t>&gt;1 orang dalam kumpulan kerja</t>
  </si>
  <si>
    <t>2 orang</t>
  </si>
  <si>
    <t>3 orang</t>
  </si>
  <si>
    <t>4 orang</t>
  </si>
  <si>
    <t>1 orang dalam kumpulan kerja</t>
  </si>
  <si>
    <t xml:space="preserve">Bilangan ahli Pasukan kerja </t>
  </si>
  <si>
    <t xml:space="preserve">&gt; 4 orang dalam kumpulan kerja </t>
  </si>
  <si>
    <t>7 orang</t>
  </si>
  <si>
    <t>5 orang</t>
  </si>
  <si>
    <t>12 orang</t>
  </si>
  <si>
    <t>8 orang</t>
  </si>
  <si>
    <t>Tidak jelas. 12 org based on cv</t>
  </si>
  <si>
    <t>4 orang dalam kumpulan kerja</t>
  </si>
  <si>
    <t>&lt; 4 orang dalam kumpulan kerja</t>
  </si>
  <si>
    <t xml:space="preserve">1. Ada 
</t>
  </si>
  <si>
    <t>Ada</t>
  </si>
  <si>
    <t>2. Tiada</t>
  </si>
  <si>
    <t>Cadangan metodologi pelaksanaan kerja (30%)</t>
  </si>
  <si>
    <t>Borang 6</t>
  </si>
  <si>
    <t>Jadual pelaksanaan kerja</t>
  </si>
  <si>
    <t xml:space="preserve">Menyenaraikan semua aktiviti terlibat </t>
  </si>
  <si>
    <t>Ada semua</t>
  </si>
  <si>
    <t>Hanya sebahagian aktiviti dinyatakan</t>
  </si>
  <si>
    <t>Tidak memenuhi TOR</t>
  </si>
  <si>
    <t>Tempoh kerja /aktiviti pelaksanaan projek/kajian</t>
  </si>
  <si>
    <t>&lt; 3 bulan</t>
  </si>
  <si>
    <t>3 bulan</t>
  </si>
  <si>
    <t>&gt; 3 bulan</t>
  </si>
  <si>
    <t>Metodologi</t>
  </si>
  <si>
    <t xml:space="preserve">Jelas tentang kaedah pelaksanaan </t>
  </si>
  <si>
    <t>Jelas</t>
  </si>
  <si>
    <t>Tidak jelas tentang kaedah pelaksanaan</t>
  </si>
  <si>
    <t>Keberhasilan</t>
  </si>
  <si>
    <t>Jelas (SOP, progress report, Minutes &amp; training)</t>
  </si>
  <si>
    <t>Tidak jelas</t>
  </si>
  <si>
    <t>carta pasukan projek tiada, hanya carta company</t>
  </si>
  <si>
    <t>Dokumen sokongan (5%)</t>
  </si>
  <si>
    <t>Dokumen sokongan</t>
  </si>
  <si>
    <t>Sijil berdaftar/kelayakan sebagai perunding atau berkaitan</t>
  </si>
  <si>
    <t>Ya</t>
  </si>
  <si>
    <t>Sijil ISO &amp; RPVSP</t>
  </si>
  <si>
    <t>Sijil MIDA status RnD &amp; MOF</t>
  </si>
  <si>
    <t>Sijil jurutera profesional</t>
  </si>
  <si>
    <t>Sijil chartered engineer, ST</t>
  </si>
  <si>
    <t>Sijil perunding MOF</t>
  </si>
  <si>
    <t>Tidak</t>
  </si>
  <si>
    <t>JUMLAH MATA</t>
  </si>
  <si>
    <t>WAJARAN TEKNIKAL 70%</t>
  </si>
  <si>
    <t>PERATUSAN 100%</t>
  </si>
  <si>
    <t>STATUS</t>
  </si>
  <si>
    <t>PATHGREEN ENERGY SDN BHD</t>
  </si>
  <si>
    <t>UNITEN R&amp;D SDN BHD</t>
  </si>
  <si>
    <t>SSM ASSOCIATES SDN BHD</t>
  </si>
  <si>
    <t xml:space="preserve">GLOBAL INSIGNIA SDN BHD </t>
  </si>
  <si>
    <t>ERS ENERGY SDN BHD</t>
  </si>
  <si>
    <t>GADING KENCANA SDN BHD</t>
  </si>
  <si>
    <t>UITM</t>
  </si>
  <si>
    <t>Dicadangkan markah bagi penilaian teknikal adalah 70% daripada markah penilaian keseluruhan</t>
  </si>
  <si>
    <t>Energy Solution Inc</t>
  </si>
  <si>
    <t>TUV Rheinland Energie</t>
  </si>
  <si>
    <t>Leonics Co Ltd</t>
  </si>
  <si>
    <t>3E</t>
  </si>
  <si>
    <t>WPGSYS</t>
  </si>
  <si>
    <t>IT solution &amp; german consultant</t>
  </si>
  <si>
    <t xml:space="preserve"> </t>
  </si>
  <si>
    <t>LAPORAN JAWATANKUASA PENILAIAN E-BIDDING 2022</t>
  </si>
  <si>
    <t>SUMBER TENAGA BOLEH BAHARU:</t>
  </si>
  <si>
    <t>≥≤</t>
  </si>
  <si>
    <t>PENILAIAN KELAYAKAN - KEWANGAN</t>
  </si>
  <si>
    <t>Pekat</t>
  </si>
  <si>
    <t>Intelligent Power System</t>
  </si>
  <si>
    <t>Gading Kencana</t>
  </si>
  <si>
    <t xml:space="preserve">Penjana yang layak mempunyai modal berbayar (paid-up capital) minimum RM50,000 semasa permohonan. </t>
  </si>
  <si>
    <t>Laporan SSM dan data dalam e-FiT menunjukkan modal berbayar minimum RM50,000.</t>
  </si>
  <si>
    <t>Ya ≥RM50,000</t>
  </si>
  <si>
    <t>Lulus</t>
  </si>
  <si>
    <t xml:space="preserve">Lulus </t>
  </si>
  <si>
    <t>Tidak &lt;RM50,000</t>
  </si>
  <si>
    <t>Gagal</t>
  </si>
  <si>
    <t>Pembayaran penuh Fi Permohonan (RM10/kW) dan Fi Pemprosesan (RM1,000) dalam tempoh E-Bidding yang ditetapkan</t>
  </si>
  <si>
    <t>Bayaran penuh diterima dalam bank akaun SEDA Malaysia (CIMB 8600308067) berdasarkan semakan resit bayaran.</t>
  </si>
  <si>
    <t>Bayaran penuh dalam masa ditetapkan</t>
  </si>
  <si>
    <t>Tidak membuat bayaran penuh atau bayaran selepas masa ditetapkan</t>
  </si>
  <si>
    <t>Status</t>
  </si>
  <si>
    <t>Lulus/
Gagal</t>
  </si>
  <si>
    <t>PENILAIAN KEWANGAN</t>
  </si>
  <si>
    <t>Model kewangan terperinci (financial model) yang menunjukkan pengiraan tarif galakan yang dibida. Maklumat dan data yang disediakan dalam model kewangan hendaklah diterangkan dengan jelas dan konsisten dengan tarif galakan yang dibida and andaian dalam model kewangan (dokumen dalam format Microsoft Excel)</t>
  </si>
  <si>
    <t>Maklumat lengkap dan sesuai dengan butiran permohonan dalam e-fit</t>
  </si>
  <si>
    <r>
      <t>LAPORAN JAWATANKUASA PENILAIAN TEKNIKAL</t>
    </r>
    <r>
      <rPr>
        <b/>
        <i/>
        <sz val="16"/>
        <color theme="1"/>
        <rFont val="Calibri"/>
        <family val="2"/>
        <scheme val="minor"/>
      </rPr>
      <t xml:space="preserve"> E-BIDDING</t>
    </r>
    <r>
      <rPr>
        <b/>
        <sz val="16"/>
        <color theme="1"/>
        <rFont val="Calibri"/>
        <family val="2"/>
        <scheme val="minor"/>
      </rPr>
      <t xml:space="preserve"> 2025</t>
    </r>
  </si>
  <si>
    <t>SUMBER TENAGA BOLEH BAHARU: HIDROKUASA KECIL</t>
  </si>
  <si>
    <t>Skim Bernam</t>
  </si>
  <si>
    <t>Sungai Kampar</t>
  </si>
  <si>
    <t>Sungai Inki</t>
  </si>
  <si>
    <t>PENILAIAN SYARAT KELAYAKAN</t>
  </si>
  <si>
    <t xml:space="preserve">KRITERIA UTAMA </t>
  </si>
  <si>
    <t xml:space="preserve">SUB KRITERIA </t>
  </si>
  <si>
    <t xml:space="preserve">PEMARKAHAN </t>
  </si>
  <si>
    <t>MATA</t>
  </si>
  <si>
    <r>
      <t xml:space="preserve">Mematuhi kelayakan Kaedah 3 </t>
    </r>
    <r>
      <rPr>
        <i/>
        <sz val="12"/>
        <rFont val="Calibri"/>
        <family val="2"/>
        <scheme val="minor"/>
      </rPr>
      <t>FiA Rules</t>
    </r>
    <r>
      <rPr>
        <sz val="12"/>
        <rFont val="Calibri"/>
        <family val="2"/>
        <scheme val="minor"/>
      </rPr>
      <t xml:space="preserve">:
</t>
    </r>
    <r>
      <rPr>
        <i/>
        <sz val="12"/>
        <rFont val="Calibri"/>
        <family val="2"/>
        <scheme val="minor"/>
      </rPr>
      <t xml:space="preserve">(Penilaian berdasarkan </t>
    </r>
    <r>
      <rPr>
        <b/>
        <i/>
        <sz val="12"/>
        <rFont val="Calibri"/>
        <family val="2"/>
        <scheme val="minor"/>
      </rPr>
      <t>SATU</t>
    </r>
    <r>
      <rPr>
        <i/>
        <sz val="12"/>
        <rFont val="Calibri"/>
        <family val="2"/>
        <scheme val="minor"/>
      </rPr>
      <t xml:space="preserve"> kategori pemohon yang sesuai sahaja)</t>
    </r>
  </si>
  <si>
    <r>
      <t xml:space="preserve">1.1 Satu syarikat yang diperbadankan di Malaysia; </t>
    </r>
    <r>
      <rPr>
        <b/>
        <sz val="12"/>
        <rFont val="Calibri"/>
        <family val="2"/>
        <scheme val="minor"/>
      </rPr>
      <t>ATAU</t>
    </r>
  </si>
  <si>
    <t>1.1.1</t>
  </si>
  <si>
    <r>
      <t xml:space="preserve">Pemegang saham syarikat bukan warganegara Malaysia, pemastautin tetap Malaysia atau syarikat asing memegang secara langsung atau tidak langsung </t>
    </r>
    <r>
      <rPr>
        <b/>
        <sz val="12"/>
        <rFont val="Calibri"/>
        <family val="2"/>
        <scheme val="minor"/>
      </rPr>
      <t>TIDAK LEBIH</t>
    </r>
    <r>
      <rPr>
        <sz val="12"/>
        <rFont val="Calibri"/>
        <family val="2"/>
        <scheme val="minor"/>
      </rPr>
      <t xml:space="preserve"> daripada 49% kuasa mengundi atau modal syer terbitan (tidak termasuk syer keutamaan), </t>
    </r>
    <r>
      <rPr>
        <b/>
        <sz val="12"/>
        <rFont val="Calibri"/>
        <family val="2"/>
        <scheme val="minor"/>
      </rPr>
      <t>DAN</t>
    </r>
  </si>
  <si>
    <t>≤49%</t>
  </si>
  <si>
    <t>&gt;49%</t>
  </si>
  <si>
    <t>1.1.2</t>
  </si>
  <si>
    <t>Pemegang lesen pengagihan (“PLP”) atau sekutu PLP, jika permohonan melibatkan pepasangan TBB dengan sambungan ke rangkaian pengagihan PLP itu.</t>
  </si>
  <si>
    <r>
      <t xml:space="preserve">PLP atau sekutu PLP (&gt;49%), sambungan ke rangkaian </t>
    </r>
    <r>
      <rPr>
        <b/>
        <sz val="12"/>
        <rFont val="Calibri"/>
        <family val="2"/>
        <scheme val="minor"/>
      </rPr>
      <t>bukan milik PLP tersebut</t>
    </r>
  </si>
  <si>
    <t xml:space="preserve">Lulus
</t>
  </si>
  <si>
    <t>Tidak Terpaka</t>
  </si>
  <si>
    <t>Tidak terpakai (bukan PLP)</t>
  </si>
  <si>
    <t>Tidak terpakai</t>
  </si>
  <si>
    <r>
      <t xml:space="preserve">PLP atau sekutu PLP (&gt;49%), sambungan ke rangkaian </t>
    </r>
    <r>
      <rPr>
        <b/>
        <sz val="12"/>
        <rFont val="Calibri"/>
        <family val="2"/>
        <scheme val="minor"/>
      </rPr>
      <t>milik PLP itu</t>
    </r>
  </si>
  <si>
    <r>
      <t xml:space="preserve">1.2 Suatu pihak berkuasa tempatan sebagaimana yang ditakrifkan dalam Akta Kerajaan Tempatan 1976 [Akta 171]; </t>
    </r>
    <r>
      <rPr>
        <b/>
        <sz val="12"/>
        <rFont val="Calibri"/>
        <family val="2"/>
        <scheme val="minor"/>
      </rPr>
      <t>ATAU</t>
    </r>
  </si>
  <si>
    <t>1.2.1</t>
  </si>
  <si>
    <t>Dokumen sokongan yang sesuai untuk menunjukkan status pemohon</t>
  </si>
  <si>
    <r>
      <t xml:space="preserve">1.3 suatu pertubuhan perbadanan yang dibentuk atau ditubuhkan di bawah mana-mana undang-undang bertulis tidak termasuk Pihak Berkuasa; </t>
    </r>
    <r>
      <rPr>
        <b/>
        <sz val="12"/>
        <rFont val="Calibri"/>
        <family val="2"/>
        <scheme val="minor"/>
      </rPr>
      <t>ATAU</t>
    </r>
  </si>
  <si>
    <t>1.3.1</t>
  </si>
  <si>
    <r>
      <t xml:space="preserve">1.4 suatu pertubuhan berdaftar sebagaimana yang ditakrifkan dalam Akta Pertubuhan 1966 [Akta 335]; </t>
    </r>
    <r>
      <rPr>
        <b/>
        <sz val="12"/>
        <rFont val="Calibri"/>
        <family val="2"/>
        <scheme val="minor"/>
      </rPr>
      <t>ATAU</t>
    </r>
  </si>
  <si>
    <t>1.4.1</t>
  </si>
  <si>
    <r>
      <t xml:space="preserve">1.5 suatu koperasi sebagaimana yang ditakrifkan dalam Akta Koperasi 1993 [Akta 502]; </t>
    </r>
    <r>
      <rPr>
        <b/>
        <sz val="12"/>
        <rFont val="Calibri"/>
        <family val="2"/>
        <scheme val="minor"/>
      </rPr>
      <t>ATAU</t>
    </r>
  </si>
  <si>
    <t>1.5.1</t>
  </si>
  <si>
    <r>
      <t xml:space="preserve">1.6 suatu firma sebagaimana yang dinyatakan dalam seksyen 6 Akta Perkongsian 1961 [Akta 135]; </t>
    </r>
    <r>
      <rPr>
        <b/>
        <sz val="12"/>
        <rFont val="Calibri"/>
        <family val="2"/>
        <scheme val="minor"/>
      </rPr>
      <t>ATAU</t>
    </r>
  </si>
  <si>
    <t>1.6.1</t>
  </si>
  <si>
    <t>1.7 suatu perniagaan yang didaftarkan di bawah Akta Pendaftaran Perniagaan 1956 [Akta 197]</t>
  </si>
  <si>
    <t>1.7.1</t>
  </si>
  <si>
    <r>
      <t>Semakan titik sambungan pepasangan TBB ke rangkaian pengagihan (</t>
    </r>
    <r>
      <rPr>
        <i/>
        <sz val="12"/>
        <color rgb="FFFF0000"/>
        <rFont val="Calibri"/>
        <family val="2"/>
        <scheme val="minor"/>
      </rPr>
      <t>distribution network)</t>
    </r>
    <r>
      <rPr>
        <sz val="12"/>
        <color rgb="FFFF0000"/>
        <rFont val="Calibri"/>
        <family val="2"/>
        <scheme val="minor"/>
      </rPr>
      <t xml:space="preserve"> sahaja.</t>
    </r>
  </si>
  <si>
    <t xml:space="preserve">Permohonan untuk pepasangan TBB di Semenanjung Malaysia dan Labuan sahaja. </t>
  </si>
  <si>
    <t>PYL yang merupakan PKG yang telah dibatalkan kelulusan galakannya dalam tempoh 18 bulan dari tarikh pemakluman pembatalan tersebut.</t>
  </si>
  <si>
    <r>
      <t>Pemegang saham PYL yang menjadi pemegang saham majoriti (</t>
    </r>
    <r>
      <rPr>
        <i/>
        <sz val="12"/>
        <color rgb="FFFF0000"/>
        <rFont val="Calibri"/>
        <family val="2"/>
        <scheme val="minor"/>
      </rPr>
      <t>voting power</t>
    </r>
    <r>
      <rPr>
        <sz val="12"/>
        <color rgb="FFFF0000"/>
        <rFont val="Calibri"/>
        <family val="2"/>
        <scheme val="minor"/>
      </rPr>
      <t>) dalam mana-mana PKG yang telah dibatalkan kelulusan galakannya dalam tempoh 18 bulan dari tarikh pemakluman pembatalan tersebut.</t>
    </r>
  </si>
  <si>
    <t xml:space="preserve">Tidak </t>
  </si>
  <si>
    <t>qq</t>
  </si>
  <si>
    <t>Declaration Form</t>
  </si>
  <si>
    <r>
      <t xml:space="preserve">LAPORAN JAWATANKUASA PENILAIAN TEKNIKAL </t>
    </r>
    <r>
      <rPr>
        <b/>
        <i/>
        <sz val="16"/>
        <color theme="1"/>
        <rFont val="Calibri"/>
        <family val="2"/>
        <scheme val="minor"/>
      </rPr>
      <t>E-BIDDING</t>
    </r>
    <r>
      <rPr>
        <b/>
        <sz val="16"/>
        <color theme="1"/>
        <rFont val="Calibri"/>
        <family val="2"/>
        <scheme val="minor"/>
      </rPr>
      <t xml:space="preserve"> 2025</t>
    </r>
  </si>
  <si>
    <t>PENILAIAN PROFIL PENJANA YANG LAYAK</t>
  </si>
  <si>
    <t>The latest SSM report</t>
  </si>
  <si>
    <t>•	The report is generated within 1 month of the application submission date
•	The report is certified as true copy by the company secretary or digitally certified by SSM
•	Share capital is reflected in e-FiT
•	Shareholder(s) and shareholding information is reflected in e-FiT</t>
  </si>
  <si>
    <t>Ya
03/02/2025</t>
  </si>
  <si>
    <t>The Memorandum and Articles of Association of the applicant or constitution of a company. In the event that both documents are not applicable to the applicant, Form Section 14 (Companies Act 2016)</t>
  </si>
  <si>
    <t>•	The document is certified as true copy by the company secretary or digitally certified by SSM
•	Relevant company information is accurately reflected in SSM report and e-FiT</t>
  </si>
  <si>
    <t xml:space="preserve">Ya </t>
  </si>
  <si>
    <t>Form 8 (Certificate of Incorporation of Public Company) or Form 9 (Certificate of Incorporation of Private Company) in connection with the applicant under the Companies Act 1965 or Certificate - Section 17 (Companies Act 2016)</t>
  </si>
  <si>
    <t>All Forms 24 (Return of Allotment of Shares) lodged by the applicant with the Registrar of Companies under the Companies Act 1965; or all Forms Section 78 (Companies Act 2016)</t>
  </si>
  <si>
    <t>•	The document is certified as true copy by the company secretary or digitally certified by SSM
•	Relevant company information is accurately reflected in SSM report and e-FiT, e.g., shareholder(s) and shareholding.</t>
  </si>
  <si>
    <t>The latest Form 49 (Companies Act 1965) or latest Form Section 58 (Companies Act 2016) lodged by the applicant with the Registrar of Companies to notify on the change in the Register of Directors, Managers and Secretaries</t>
  </si>
  <si>
    <t>Ya
Form Section 58</t>
  </si>
  <si>
    <t>The extract of the company's board resolution authorizing the authorised personnel to make this application on behalf of the applicant and to execute and submit all documentation in relation thereto</t>
  </si>
  <si>
    <t xml:space="preserve">•	The document is certified as true copy by the company secretary
•	The authorized signatories shall be as stated in SSM report and e-FiT
•	The authorized activity shall be aligned with FiT quota application exercise
•	The declaration form is completed and signed by the authorized signatories </t>
  </si>
  <si>
    <t>A shareholding/ownership structure diagram; detailing the shareholding percentages of each ultimate shareholders in the company</t>
  </si>
  <si>
    <t>•	The document is certified as true copy by the company secretary
•	The shareholding information (name, type, percentage)</t>
  </si>
  <si>
    <t xml:space="preserve">Certified copy of the shareholder’s documents </t>
  </si>
  <si>
    <t>SMALL HYDRO</t>
  </si>
  <si>
    <t>NO</t>
  </si>
  <si>
    <t>TOTAL</t>
  </si>
  <si>
    <t>42825
TENAGA SULPOM SDN BHD
9 MW | |RM0.288/kWj</t>
  </si>
  <si>
    <t>42837
PEIP RENEWABLE ENERGY SDN BHD
12 MW | |RM0.38/kWj</t>
  </si>
  <si>
    <t>42842
LEGASI GREEN RESOURCES SDN. BHD
5.5 MW | |RM0.288/kWj</t>
  </si>
  <si>
    <t>42843
SUMAS ENERGY SDN. BHD.
11 MW | |RM0.288/kWj</t>
  </si>
  <si>
    <t>42844
SPECIBILL (M) SDN BHD
5 MW | |RM0.288/kWj</t>
  </si>
  <si>
    <t>42846
BIOGREEN PRODUCTIVITY SDN BHD
6.16 MW | |RM0.36/kWj</t>
  </si>
  <si>
    <t>42847
SPECIBILL (M) SDN BHD
2 MW | |RM0.288/kWj</t>
  </si>
  <si>
    <t>42852
JS RESOURCES SDN BHD
1.5 MW | |RM0.288/kWj</t>
  </si>
  <si>
    <t>42854
BTM LAND SDN BHD
10 MW | |RM0.288/kWj</t>
  </si>
  <si>
    <t>42855
HUTAN MELINTANG POWER PLANT SDN. BHD.
15 MW | |RM0.288/kWj</t>
  </si>
  <si>
    <t>42858
MAGENKO RENEWABLES (IPOH) SDN BHD
3 MW | |RM0.35/kWj</t>
  </si>
  <si>
    <t>42885
LUMINA GREENTECH SDN. BHD.
18 MW | |RM0.288/kWj</t>
  </si>
  <si>
    <t>42892
EASTERN BIO SDN BHD
11.48 MW | |RM0.288/kWj</t>
  </si>
  <si>
    <t>42893
AMAT BIO SDN BHD
30 MW | |RM0.288/kWj</t>
  </si>
  <si>
    <t>42896
TADAU BIOMASS SDN BHD
5.1 MW | |RM0.288/kWj</t>
  </si>
  <si>
    <t xml:space="preserve">≤49%
Profile tidak dikemaskini memandangkan PYL ada membuat perubahan pegangan saham. Permohonan akan dibentangkan di dalam Mesyuarat JKOP.
Berdasarkan dokumen yang dikemukakan pemegang saham yang terbaru adalah
1. Customcraft (M) Sdn. Bhd.(baru)
2. Massive Frontier Sdn. Bhd.(baru)
3. Seri Ulu Langat (Kekal)
4. Yah Hai San (Kekal)
5. Yap Leong Chin (Kekal) </t>
  </si>
  <si>
    <t>≤49% 
Berdasarkan semakan, PYL telah mendaftar pegangan saham di dalam sistem e-FiT seperti berikut:
1. Perbadanan Ekonomi Islam Perak Sdn Bhd-51%
2. China Western Power Intenational (Malaysia) Sdn Bhd. (49%).
Di dalam dokumen SSM hanya ada Perbadanan Ekonomi Islam Perak.</t>
  </si>
  <si>
    <t xml:space="preserve">≤49%
Ya 
</t>
  </si>
  <si>
    <t>PYL tidak kemaskini profile. Berdasarkan SSM yang telah dikemukakan bertarikh 16/08/2022 pegangan saham ≤49%</t>
  </si>
  <si>
    <t>PYL perlu mengemukan SSM pada tarikh terkini</t>
  </si>
  <si>
    <t xml:space="preserve">≤49%
Ya 
Guangxu Weidun New Energy Co Ltd
</t>
  </si>
  <si>
    <t>11kV di PPU Dengkil
(distribution network)</t>
  </si>
  <si>
    <t>33kV PPU Khantan
(distribution network)</t>
  </si>
  <si>
    <t>11kV PMU TKID
(distribution network)</t>
  </si>
  <si>
    <t>11kV PMU Chukai, Terengganu (distribution network)</t>
  </si>
  <si>
    <t>33kV PMU Chendering (CHRG) (distribution network)</t>
  </si>
  <si>
    <t>33kV PPU Bandar Tun Razak (distribution network)</t>
  </si>
  <si>
    <t>11kV PMU Kuala Berang (distribution network)</t>
  </si>
  <si>
    <t>11kV Sekutu Kaya(distribution network)</t>
  </si>
  <si>
    <t>11kV PMU Chukai(distribution network)</t>
  </si>
  <si>
    <t>33kV PMU Hutan Melintang (HMLG)
132/33kV
(distribution network)</t>
  </si>
  <si>
    <t>11kV PMU New Tasek (TASK) 132/11kV
(distribution network)</t>
  </si>
  <si>
    <t>33kV PMU Tanah Merah(distribution network)</t>
  </si>
  <si>
    <t>33kV PMU Gebeng Industri.(distribution network)</t>
  </si>
  <si>
    <t>33kV di PMU Bandar Indera Mahkota</t>
  </si>
  <si>
    <t>11kV
PMU Temerloh Industri.(distribution network)</t>
  </si>
  <si>
    <t>Banting, Selangor</t>
  </si>
  <si>
    <t>Jalan Chemor Estate, Kinta</t>
  </si>
  <si>
    <t>Mukim Serom, Tangkak, Johor</t>
  </si>
  <si>
    <t>Kawasan Perindustrian MIEL, Teluk Kalung, Terengganu</t>
  </si>
  <si>
    <t>Kawasan Perindustrian Wakaf Tapai, Batu 18, Jalan Kuala Berang, Terengganu</t>
  </si>
  <si>
    <t>Jalan Keratong-Bahau, Pahang</t>
  </si>
  <si>
    <t>Jalan Villaraya, Semenyih, Selangor</t>
  </si>
  <si>
    <t>Daerah Kemaman, Hulu Cukai, Terengganu</t>
  </si>
  <si>
    <t>Mukim Teluk Bharu, Perak</t>
  </si>
  <si>
    <t>Lebuh Perusahaan Kelebang, Perak</t>
  </si>
  <si>
    <t>Mukim Telekong, Kuala Krai, Kelantan</t>
  </si>
  <si>
    <t>Sg Karang, Pahang</t>
  </si>
  <si>
    <t>Gebeng, Pahang</t>
  </si>
  <si>
    <t>Kompartment 59, Temerloh Pahang</t>
  </si>
  <si>
    <t>SUMBER TENAGA BOLEH BAHARU: BIOJISIM</t>
  </si>
  <si>
    <t>PKG telah mengemukakan permohonan perubahan pegangan saham dan akan dibentangkan di dalam Mesyuarat JKOP. 
Berdasarkan semakan dokumen yang telah dikemukakan, SSM telah dicetak pada 5/2/2025</t>
  </si>
  <si>
    <t xml:space="preserve">Ya
09/01/2025
Hanya Perbadanan Ekonomi Islam Perak Sdn. Bhd. didaftarkan di dalam SSM tetapi di dalam Section 78 bertarikh 14/01/2025,  China Western Power International  Al (Malaysia) Sdn. Bhd. telah ada.
</t>
  </si>
  <si>
    <t>Lulus
PKG perlu mengemukakan SSM yang terkini</t>
  </si>
  <si>
    <t>Ya
07/02/2025</t>
  </si>
  <si>
    <t>Outdated SSM 
16/08/2022</t>
  </si>
  <si>
    <t>Ya
12/01/2025</t>
  </si>
  <si>
    <t>Ya
14/01/2025</t>
  </si>
  <si>
    <t>Ya
SSM date: 29/06/2021</t>
  </si>
  <si>
    <t>Ya
13/02/2025</t>
  </si>
  <si>
    <t>Ya 
17/02/2025</t>
  </si>
  <si>
    <t>Ya
17/02/2025</t>
  </si>
  <si>
    <t>Ya
18/02/2025</t>
  </si>
  <si>
    <t>Tiada perubahan pada M&amp;A
(berdasarkan dokumen yang dikemukakan untuk perubahan pegangan saham)</t>
  </si>
  <si>
    <t>Ya 
Form Section 14</t>
  </si>
  <si>
    <t>Ya
M&amp;A: 18/08/2022</t>
  </si>
  <si>
    <t>Ya
Based on docs submitted on 19/02/2020</t>
  </si>
  <si>
    <t>Tiada perubahan pada Form 9
(berdasarkan dokumen yang dikemukakan untuk perubahan pegangan saham)</t>
  </si>
  <si>
    <t>Ya 
(Based on outdated docs submitted online: 18/08/2022)</t>
  </si>
  <si>
    <t>Ya
Date Incorporated: 01/04/2010</t>
  </si>
  <si>
    <t>Ya
10/03/2011</t>
  </si>
  <si>
    <t>Ya
10/05/2024</t>
  </si>
  <si>
    <t>Ya
09/01/2025</t>
  </si>
  <si>
    <t>Paid up terkini RM11,250,000.00
(berdasarkan dokumen yang dikemukakan untuk perubahan pegangan saham)</t>
  </si>
  <si>
    <t>Ya
Form 78: shares 50,000</t>
  </si>
  <si>
    <t>Ya 
Form Section 78: RM50,000</t>
  </si>
  <si>
    <t>Ya
Form Section 14
Shares: 50,000</t>
  </si>
  <si>
    <t>Ya 
(Based on outdated docs (2011) submitted online: 18/08/2022)</t>
  </si>
  <si>
    <t>Ya
Paid-up cap: RM50,000</t>
  </si>
  <si>
    <t>Ya
Paid-up cap: 
RM1,500,000</t>
  </si>
  <si>
    <t>Ya
Paid-up capital: RM1,000,000</t>
  </si>
  <si>
    <t>Ya
Based on docs submitted on 20/02/2020
Paid-up capital: 50,000</t>
  </si>
  <si>
    <t>Ya
Paid-up cap: 
RM100,000</t>
  </si>
  <si>
    <t>Ya
Paid-up capital: RM50,000</t>
  </si>
  <si>
    <t>Ya
Total paid-up capital: 
50,000</t>
  </si>
  <si>
    <t>Ya
Paid-up capital: 
RM50,000</t>
  </si>
  <si>
    <t>Ya (berdasarkan dokumen yang dikemukakan untuk perubahan pegangan saham)</t>
  </si>
  <si>
    <t>Ya
Form 58</t>
  </si>
  <si>
    <t>Ya
Based on docs submitted on 20/02/2020</t>
  </si>
  <si>
    <t>Authorised personnel tiada perubahan
(berdasarkan dokumen yang dikemukakan untuk perubahan pegangan saham)</t>
  </si>
  <si>
    <t>Ya
(Amirul Hakim bin Abdullah)</t>
  </si>
  <si>
    <t>Ya
Dato Chow Pui Hee</t>
  </si>
  <si>
    <t>Ya
Dato Ir. Chow Pui Hee</t>
  </si>
  <si>
    <t>Ya
Chong Kok Hoong</t>
  </si>
  <si>
    <t>Ya
Tan Kian Soon</t>
  </si>
  <si>
    <t>Ya
Based on docs submitted on 30/06/2021
Wan Wai Thong</t>
  </si>
  <si>
    <t>Ya
Rosman bin Tahir</t>
  </si>
  <si>
    <t>Ya
Tiew Xue Kuan</t>
  </si>
  <si>
    <t>Ya
Dato Lim Wei Loong</t>
  </si>
  <si>
    <t>Tidak lengkap 
(berdasarkan dokumen yang dikemukakan untuk perubahan pegangan saham)</t>
  </si>
  <si>
    <t>Ya
51% - Local
49% - Foreign Shareholder</t>
  </si>
  <si>
    <t>Incomplete shareholding structure</t>
  </si>
  <si>
    <t>Weidun Holdings SB - 49%
Pristine - 41%
KL Reforest -10% (mixed)
Incomplete structure</t>
  </si>
  <si>
    <r>
      <rPr>
        <b/>
        <i/>
        <sz val="12"/>
        <color theme="1"/>
        <rFont val="Calibri"/>
        <family val="2"/>
        <scheme val="minor"/>
      </rPr>
      <t xml:space="preserve">Immediate shareholder(s):
</t>
    </r>
    <r>
      <rPr>
        <i/>
        <sz val="12"/>
        <color theme="1"/>
        <rFont val="Calibri"/>
        <family val="2"/>
        <scheme val="minor"/>
      </rPr>
      <t xml:space="preserve">(i)	Private company: The latest SSM report; 
(ii)	Individual: Personal identification;
(iii)	Public company: 
    (a) Form 29A/ 29B, </t>
    </r>
    <r>
      <rPr>
        <b/>
        <i/>
        <sz val="12"/>
        <color theme="1"/>
        <rFont val="Calibri"/>
        <family val="2"/>
        <scheme val="minor"/>
      </rPr>
      <t>OR</t>
    </r>
    <r>
      <rPr>
        <i/>
        <sz val="12"/>
        <color theme="1"/>
        <rFont val="Calibri"/>
        <family val="2"/>
        <scheme val="minor"/>
      </rPr>
      <t xml:space="preserve">
    (b) Form 141, </t>
    </r>
    <r>
      <rPr>
        <b/>
        <i/>
        <sz val="12"/>
        <color theme="1"/>
        <rFont val="Calibri"/>
        <family val="2"/>
        <scheme val="minor"/>
      </rPr>
      <t>OR</t>
    </r>
    <r>
      <rPr>
        <i/>
        <sz val="12"/>
        <color theme="1"/>
        <rFont val="Calibri"/>
        <family val="2"/>
        <scheme val="minor"/>
      </rPr>
      <t xml:space="preserve">
    (c) The latest SSM report/annual return; </t>
    </r>
    <r>
      <rPr>
        <b/>
        <i/>
        <sz val="12"/>
        <color theme="1"/>
        <rFont val="Calibri"/>
        <family val="2"/>
        <scheme val="minor"/>
      </rPr>
      <t>AND</t>
    </r>
    <r>
      <rPr>
        <i/>
        <sz val="12"/>
        <color theme="1"/>
        <rFont val="Calibri"/>
        <family val="2"/>
        <scheme val="minor"/>
      </rPr>
      <t xml:space="preserve">
    (d) Confirmation letter by the Company Secretary confirming the list of foreign and local shareholders
(iv)	Govt-linked bodies: Law or rule on the formation of the body AND/OR agreement between the body and bidder/ shareholders,
</t>
    </r>
    <r>
      <rPr>
        <b/>
        <sz val="12"/>
        <color theme="1"/>
        <rFont val="Calibri"/>
        <family val="2"/>
        <scheme val="minor"/>
      </rPr>
      <t>DAN</t>
    </r>
  </si>
  <si>
    <t>SSM shareholder - 5/2/2025
(berdasarkan dokumen yang dikemukakan untuk perubahan pegangan saham)</t>
  </si>
  <si>
    <t>Ya
Perbadanan Ekonomi Islam Perak Sdn Bhd (100% as per SSM report)
Declared in system:
51% shares belongs to Perbadanan and 49% - China Western Power International)</t>
  </si>
  <si>
    <t>Ya
SSM Envirofeed: 07/02/2025
SSM Samaiden Cap: 07/02/2025</t>
  </si>
  <si>
    <t>Lulus
Tan Kian Soon - 85%
Tee Chen An - 15%</t>
  </si>
  <si>
    <t>No confirmation letter by 
co-sec but summary of local &amp; foreign shareholders &amp; Notice of Interest of A Substantial Shareholder disertakan</t>
  </si>
  <si>
    <t>Ya
Kawan Renergy Berhad
SSM: 13/02/2025</t>
  </si>
  <si>
    <t xml:space="preserve">Weidun Holdings : 100% foreign company
Pristine: 100% local
KL Reforest: 10%
</t>
  </si>
  <si>
    <t>SSM 16/02/2025
Ya</t>
  </si>
  <si>
    <r>
      <rPr>
        <b/>
        <i/>
        <sz val="12"/>
        <color theme="1"/>
        <rFont val="Calibri"/>
        <family val="2"/>
        <scheme val="minor"/>
      </rPr>
      <t xml:space="preserve">Ultimate shareholder(s):
</t>
    </r>
    <r>
      <rPr>
        <i/>
        <sz val="12"/>
        <color theme="1"/>
        <rFont val="Calibri"/>
        <family val="2"/>
        <scheme val="minor"/>
      </rPr>
      <t xml:space="preserve">(i)	Individual: The latest SSM report of the company where the individual is a shareholder
(ii)	Public company: 
    (a) Form 29A/ 29B, </t>
    </r>
    <r>
      <rPr>
        <b/>
        <i/>
        <sz val="12"/>
        <color theme="1"/>
        <rFont val="Calibri"/>
        <family val="2"/>
        <scheme val="minor"/>
      </rPr>
      <t>OR</t>
    </r>
    <r>
      <rPr>
        <i/>
        <sz val="12"/>
        <color theme="1"/>
        <rFont val="Calibri"/>
        <family val="2"/>
        <scheme val="minor"/>
      </rPr>
      <t xml:space="preserve">
    (b) Form 141, </t>
    </r>
    <r>
      <rPr>
        <b/>
        <i/>
        <sz val="12"/>
        <color theme="1"/>
        <rFont val="Calibri"/>
        <family val="2"/>
        <scheme val="minor"/>
      </rPr>
      <t>OR</t>
    </r>
    <r>
      <rPr>
        <i/>
        <sz val="12"/>
        <color theme="1"/>
        <rFont val="Calibri"/>
        <family val="2"/>
        <scheme val="minor"/>
      </rPr>
      <t xml:space="preserve">
    (c) The latest SSM report/annual return; </t>
    </r>
    <r>
      <rPr>
        <b/>
        <i/>
        <sz val="12"/>
        <color theme="1"/>
        <rFont val="Calibri"/>
        <family val="2"/>
        <scheme val="minor"/>
      </rPr>
      <t>AND</t>
    </r>
    <r>
      <rPr>
        <i/>
        <sz val="12"/>
        <color theme="1"/>
        <rFont val="Calibri"/>
        <family val="2"/>
        <scheme val="minor"/>
      </rPr>
      <t xml:space="preserve">
    (d) Confirmation letter by the Company Secretary confirming the list of foreign and local shareholders
(iii)	Govt-linked bodies: Law or rule on the formation of the body AND/OR agreement between the body and bidder/ shareholders</t>
    </r>
  </si>
  <si>
    <t>Declared in system (49% shares belong to China Western Power International Private + 51% - Majlis Agama Islam &amp; Adat Melayu Perak DR)</t>
  </si>
  <si>
    <t>Ya 
(Based on outdated docs submitted online: 22/08/2022)</t>
  </si>
  <si>
    <t>Incomplete shareholding strucure &amp; document for ultimate</t>
  </si>
  <si>
    <t>Ya 
Written confirmation by co-sec confirming list of shareholder for local and foreign as per below:
Local - 99.566%
Foreign - 0.434%</t>
  </si>
  <si>
    <t xml:space="preserve">Incomplete doc for ultimate shareholder (no SSM report for Amat Bayu, Thinking Mind SB, Gading Sari Holdings &amp; Surrey (L) Foundation)
</t>
  </si>
  <si>
    <t>Perlu dapatkan dokumen pendaftaran Surrey (L) Foundation 
SSM - 16/02/2025</t>
  </si>
  <si>
    <t>LEGASI GREEN RESOURCES SDN. BHD</t>
  </si>
  <si>
    <t>SUMAS ENERGY SDN. BHD.</t>
  </si>
  <si>
    <t>HUTAN MELINTANG POWER PLANT SDN. BHD.</t>
  </si>
  <si>
    <t>LUMINA GREENTECH SDN. BHD.</t>
  </si>
  <si>
    <t>SUMBER TENAGA BOLEH BAHARU: BIOGAS</t>
  </si>
  <si>
    <t>1.7 suatu perniagaan yang didaftarkan di bawah Akta Pendaftaran Perniagaan 1956 [Akta 197].</t>
  </si>
  <si>
    <t>NEW PROJECT</t>
  </si>
  <si>
    <t>INCREASE CAPACITY (SAME METER)</t>
  </si>
  <si>
    <t xml:space="preserve">	NEW PROJECT</t>
  </si>
  <si>
    <t>PENILAIAN TEKNIKAL</t>
  </si>
  <si>
    <t>Laporan Reka Bentuk Projek, Laporan Kajian Kebolehlaksanaan atau Laporan Kajian Pra-Kebolehlaksanaan</t>
  </si>
  <si>
    <t>Dokumentasi bertulis daripada orang berkelayakan - cabang kejuruteraan elektrik</t>
  </si>
  <si>
    <t>Dokumen disahkan PE</t>
  </si>
  <si>
    <t>Tiada pengesahan PE</t>
  </si>
  <si>
    <t>Pengiraan, reka bentuk atau kapasiti pepasangan lengkap</t>
  </si>
  <si>
    <t>Tiada pengiraan, reka bentuk dan kapasiti pepasangan</t>
  </si>
  <si>
    <t>Semakan cadangan pembangunan/lokasi projek terhadap faktor-faktor yang mungkin menjejaskan pembangunan projek</t>
  </si>
  <si>
    <t>Tiada isu-isu yang dibangkitkan</t>
  </si>
  <si>
    <t>Tiada isu</t>
  </si>
  <si>
    <t>Isu-isu dibangkitkan dalam pemerhatian atau tinjauan tapak</t>
  </si>
  <si>
    <t>Dokumen disediakan dan masih sah untuk dilaksanakan</t>
  </si>
  <si>
    <t>Nota sahaja</t>
  </si>
  <si>
    <t>-</t>
  </si>
  <si>
    <t>Dokumen yang membuktikan pemilikan PYL/PKG ke atas tapak, atau hak lain yang bersyarat atau tanpa syarat (contoh pajakan atau perjanjian pajakan) bahawa PYL/PKG boleh menggunakan/ memajak tapak untuk tempoh minimum yang bersamaan dengan tempoh berkuat kuasa</t>
  </si>
  <si>
    <t>Tempoh perjanjian hak pemilikan atau pajakan atau penggunaan tapak sesuai dengan tempoh kelulusan galakan</t>
  </si>
  <si>
    <t>Tidak dinyatakan</t>
  </si>
  <si>
    <t>Laporan PSS/CCC dan surat kelulusan PLP masih sah dan terkini (diluluskan dalam &lt;1 tahun daripada tarikh permohonan)</t>
  </si>
  <si>
    <t>Laporan PSS/CCC diluluskan dan masih sah laku</t>
  </si>
  <si>
    <t>Tarikh kelulusan PSS: 17/2/2025</t>
  </si>
  <si>
    <t>Laporan PSS/CCC diluluskan, namun tidak sah laku</t>
  </si>
  <si>
    <t>Tiada laporan PSS/CCC dan tiada surat kelulusan</t>
  </si>
  <si>
    <t>Kapasiti sama atau tidak melebihi kelulusan PSS/CCC</t>
  </si>
  <si>
    <t>Kapasiti melebihi kelulusan PSS/CCC</t>
  </si>
  <si>
    <t>Patuh</t>
  </si>
  <si>
    <t>Maklumat Orang Berkelayakan yang tepat</t>
  </si>
  <si>
    <t>Sijil pendaftaran yang masih sah semasa permohonan kelulusan galakan dikemukakan</t>
  </si>
  <si>
    <t>Sijil masih sah laku</t>
  </si>
  <si>
    <t>Sijil tidak sah laku/ Tiada Sijil Amalan</t>
  </si>
  <si>
    <t>Maklumat berkenaan lat tempoh pencapaian dikemukakan</t>
  </si>
  <si>
    <t xml:space="preserve">Butiran dan dokumen berkaitan EPCC dikemukakan
</t>
  </si>
  <si>
    <t>TNBES</t>
  </si>
  <si>
    <t xml:space="preserve">Ir Ker Foon Loo in PSS
</t>
  </si>
  <si>
    <t>IR. LIM KEIN SENG in PSS</t>
  </si>
  <si>
    <t>Ir KER FOON LOO in PSS</t>
  </si>
  <si>
    <t xml:space="preserve">Ir Ho Chee Wai in PSS </t>
  </si>
  <si>
    <t>Ir HO CHEE WAI in PSS</t>
  </si>
  <si>
    <t>IR YEOH ENG CHIN in PSS</t>
  </si>
  <si>
    <t>Reka bentuk kejuruteraan terperinci (termasuk semua pengiraan yang berkaitan untuk membuktikan kapasiti terpasang dan kecekapan yang dipohon) bagi pepasangan tenaga boleh baharu yang menggunakan bahan api yang berkaitan, pengiraan kuantiti indikatif sumber bahan api yang diperlukan dan pengiraan kuantiti indikatif tenaga boleh baharu termasuk peralatan yang berkaitan untuk proses pembakaran sumber bahan api yang akan dijana daripada pepasangan</t>
  </si>
  <si>
    <t>2 Palm Oil Mill (POM) yang membekalkan EFB tambahan ke PYL: 
i) Seri Morib POM Sdn Bhd (200 tan/month)
ii) Koldan Win Sdn Bhd (200 tan/month)</t>
  </si>
  <si>
    <t>PYL diminta untuk menyediakan pembentangan tentang proses pembakaran bahan api dan pengiraan kuantiti indikatif sumber bahan api</t>
  </si>
  <si>
    <t>Tiada isu. Kawasan perindustrian Teluk Kalong</t>
  </si>
  <si>
    <t>Tiada isu. Kawasan kilang Gimzan Plywood Sdn Bhd</t>
  </si>
  <si>
    <t>Tiada isu. Terletak di KKS Ace</t>
  </si>
  <si>
    <t>Tiada isu. Kawasan perindustiran Villaraya Semenyih in charcoal factory</t>
  </si>
  <si>
    <t>Tiada isu. Kawasan ladang sawit</t>
  </si>
  <si>
    <t>Tiada isu. Di kawasan kilang Kawan Engineering Sdn Bhd</t>
  </si>
  <si>
    <t>i) FSA dari Pertubuhan Peladang Negeri Perak yang merupakan shareholder PYL
ii) FSA dari Astana Endah 
iii) FSA dari Kilang Kelapa Sawit Lekir</t>
  </si>
  <si>
    <t>Preliminary Agreement antara Jeng Huat (Bahau) Realty SB  (milller) dan Biogreen Productivity (biomass plant) bertarikh 12/2/2025</t>
  </si>
  <si>
    <t xml:space="preserve">Butiran pembekalan bahan api - jenis bahan api, kuantiti dan tempoh perjanjian sesuai dengan tempoh kelulusan galakan
</t>
  </si>
  <si>
    <t>Sumber shredded EFB fiber bagi tempoh 12 bulan</t>
  </si>
  <si>
    <t xml:space="preserve">Sumber di FSA ialah EFP, PMF &amp; PKS
</t>
  </si>
  <si>
    <t>Sumber EFB</t>
  </si>
  <si>
    <t>Sumber shreded wood waste (15.06 t/h)</t>
  </si>
  <si>
    <t>Sumber wood waste (108 t/d, 4.5t/h)</t>
  </si>
  <si>
    <t xml:space="preserve">Sumber EFB (40 t/h)
Nota: 40 t/h ialah data EFB untuk Jeng Huat (Bahau) Realty SB (miller) berdasarkan laporan MSPO 10/12/2019  </t>
  </si>
  <si>
    <t>Sumber wood waste (43 t/d, 1.8t/h)</t>
  </si>
  <si>
    <t>Sawdust Briquette.</t>
  </si>
  <si>
    <t>Sumber wood chips dan wood waste</t>
  </si>
  <si>
    <t>Sumber EFB and Mesocarp Fibre</t>
  </si>
  <si>
    <t>Tiada tarikh dinyatakan</t>
  </si>
  <si>
    <t>Letter of Offer bertarikh 10/2/2025</t>
  </si>
  <si>
    <t>Term Sheet Agreement antara BTM Biomass Products Sdn Bhd dan BTM Land bertarikh 18/2/2025.
FSA sah sehingga 21 tahun mulai 1/1/2028</t>
  </si>
  <si>
    <t xml:space="preserve">FSA sah sehingga 22 tahun dari tarikh First Contractual Delivery Date </t>
  </si>
  <si>
    <t>EFB</t>
  </si>
  <si>
    <t>Sumber EFB (192 t/d, 8t/h)</t>
  </si>
  <si>
    <t>Sumber EFB (1600 tons/day)</t>
  </si>
  <si>
    <t>PYL/PKG merupakan pemilik bagi bekalan bahan api. Sekiranya tiada, mana-mana pemilik bagi bekalan bahan api tersebut hendaklah memiliki sekurang-kurangnya 10%
saham dalam PYL/PKG.</t>
  </si>
  <si>
    <t>PYL merupakan pemiliik ladang sawit PEIP</t>
  </si>
  <si>
    <t>Dato’ Seri Yong Tu Sang merupakan pegangan saham 100% SPPT (pemegang konsesi hutan) dan 36% Sumas Energy</t>
  </si>
  <si>
    <t>Jeng Huat (Bahau) Realty SB  memiliki pegangan saham di PYL sebanyak 60%</t>
  </si>
  <si>
    <t xml:space="preserve"> Bahan api milik BTM Biomass Products merupakan 100% milik BTM Resources Berhad (100% pegangan saham BTM Land SB) </t>
  </si>
  <si>
    <t>Tanah milik Perbadanan Ekonomi Islam Perak Sdn Bhd (51% share)</t>
  </si>
  <si>
    <t>1) Geran tanah milik Gimzan Plywood SB
2) Letter of Offer for Land Leasing antara Gimzan Plywood SB dan Specibill bertarikh 10/2/2025</t>
  </si>
  <si>
    <t>Preliminary Agreement antara Jeng Huat (Bahau) Realty SB  dan Biogreen Productivity bertarikh 12/2/2025</t>
  </si>
  <si>
    <t>Geran tanah milik JS Resources</t>
  </si>
  <si>
    <t>Letter of Offer for Land Leasing bertarikh 10/2/2025 menyatakan 24 years dari tarikh handover tapak</t>
  </si>
  <si>
    <t xml:space="preserve">Berdasarkan 3(a) di Lease Aggrement, tempoh perjanjian selama 21 tahun dari tarikh yang dipersetujui oleh kedua-dua belah pihak </t>
  </si>
  <si>
    <t>Geran hak milik tanah yang menunjukkan bukti pemilikan tapak PYL/PKG atau pemajak.</t>
  </si>
  <si>
    <t>Dokumen disediakan dan menunjukkan maklumat pemilik tanah</t>
  </si>
  <si>
    <t>Geran milik Perbadanan Ekonomi Islam Perak Sdn Bhd (51% share)</t>
  </si>
  <si>
    <t>Surat kelulusan daripada pemegang lesen pengagihan (“PLP") bersama laporan kajian sistem kuasa (“PSS”) atau Semakan Pengesahan Sambungan (“CCC”) yang dijalankan mengikut Kaedah-Kaedah Tenaga Boleh Baharu (Kehendak Teknikal dan Pengendalian) 2011 dan pindaannya.</t>
  </si>
  <si>
    <t>Tarikh kelulusan PSS: 15/2/2025</t>
  </si>
  <si>
    <t>Tarikh kelulusan PSS: 14/2/2025</t>
  </si>
  <si>
    <t>Tarikh kelulusan PSS: 28/1/2025</t>
  </si>
  <si>
    <t>Tarikh kelulusan PSS: 27/1/2025</t>
  </si>
  <si>
    <t>Tarikh kelulusan PSS: 26/3/2024</t>
  </si>
  <si>
    <t>Tarikh kelulusan PSS: 22/1/2025</t>
  </si>
  <si>
    <t>Tarikh kelulusan PSS: 11/2/2025</t>
  </si>
  <si>
    <t>Tarikh kelulusan PSS: 7/2/2025</t>
  </si>
  <si>
    <t>Tarikh kelulusan PSS:1/4/2024
Tarikh lanjutan PSS: 10/1/2025</t>
  </si>
  <si>
    <t>Kapasiti eksport sama dengan maklumat permohonan dalam   e-FiT dan laporan PSS/CCC.</t>
  </si>
  <si>
    <t>Net export capacity: 6.6MW</t>
  </si>
  <si>
    <t>Net export capacity: 10MW</t>
  </si>
  <si>
    <t>Net export capacity: 5MW</t>
  </si>
  <si>
    <t>Net export capacity: 4.4MW</t>
  </si>
  <si>
    <t>Approved net export capacity PSS: 9 MW 
Applied net export capacity: 5.25 MW</t>
  </si>
  <si>
    <t>Net export capacity: 1.5MW</t>
  </si>
  <si>
    <t>Approved net export capacity PSS: 2 MW 
Applied net export capacity: 1.5 MW</t>
  </si>
  <si>
    <t xml:space="preserve">11kV di PPU Dengkil </t>
  </si>
  <si>
    <t>33kV di PPU KHANTAN</t>
  </si>
  <si>
    <t>11 kV di PMU TKID</t>
  </si>
  <si>
    <t xml:space="preserve"> 33kV di PMU CHENDERING</t>
  </si>
  <si>
    <t>33kV di PPU Bandar Tun Razak (BTRK)</t>
  </si>
  <si>
    <t>11 kV di PE Sekutu Kaya</t>
  </si>
  <si>
    <t>33kV di PMU Hutan Melintang</t>
  </si>
  <si>
    <t>33kV di PMU Gebeng Industri</t>
  </si>
  <si>
    <t>Sijil pendaftaran (dengan Sijil Amalan) bagi setiap Orang Berkelayakan yang berdaftar dengan Lembaga Jurutera Malaysia sebagai Jurutera Profesional (Elektrik)</t>
  </si>
  <si>
    <t>Ir Looi Huat Chuan (PE Elektrikal)</t>
  </si>
  <si>
    <t xml:space="preserve">Ir Ker Foon Loo (PE Elektrikal)
</t>
  </si>
  <si>
    <t>IR. LIM KEIN SENG (PE Elektrikal)</t>
  </si>
  <si>
    <t>Ir. LIM KEIN SENG (PE Elektrikal)</t>
  </si>
  <si>
    <t>IR KER FOON LOO (PE Elektrik)</t>
  </si>
  <si>
    <t xml:space="preserve">Ir Ho Chee Wai (PE Elektrikal) </t>
  </si>
  <si>
    <t>Ir HO CHEE WAI (PE Elektrikal)</t>
  </si>
  <si>
    <t>IR YEOH ENG CHIN (PE Elektrikal)</t>
  </si>
  <si>
    <t>Customcraft (M) Sdn Bhd</t>
  </si>
  <si>
    <t>CHINA WESTERN POWER INDUSTRIALS CO.</t>
  </si>
  <si>
    <t xml:space="preserve"> SAMAIDEN SDN BHD</t>
  </si>
  <si>
    <t>Titan Energy Sdn Bhd</t>
  </si>
  <si>
    <t>Dekad Aliran Sdn Bhd</t>
  </si>
  <si>
    <t>IKHTIAR GAWA ENGINEERING SDN BHD</t>
  </si>
  <si>
    <t>M01 Penggunaan teknologi pengegasan</t>
  </si>
  <si>
    <t>Spesifikasi dan maklumat data pengilang yang berkaitan yang telah diuji mengikut piawaian antarabangsa oleh badan pengujian bertauliah yang mungkin diiktiraf oleh Pihak Berkuasa dari semasa ke semasa menurut garis panduan bagi teknologi yang menyediakan penukaran biojisim kepada pengegasan melalui teknologi pengegasan atau plasma</t>
  </si>
  <si>
    <t>M02 Penggunaan sistem elektrik berasaskan stim dengan kecekapan keseluruhan melebihi 20%</t>
  </si>
  <si>
    <t>Pengesahan bertulis oleh Orang Berkelayakan yang mengesahkan bahawa kriteria akan dipenuhi berdasarkan kecekapan reka bentuk pepasangan tenaga boleh baharu, disertai dengan pengiraan yang berkaitan</t>
  </si>
  <si>
    <t>PKG perlu kemukakan pengiraan kecekapan berdasarkan increase capacity yang terkini</t>
  </si>
  <si>
    <t>Kecekapan keseluruhan: 22.9%</t>
  </si>
  <si>
    <t>Tiada pengiraan kecekapan keseluruhan dinyatakan</t>
  </si>
  <si>
    <t>M03 Penggunaan dandang atau alat pengegas yang dibuat atau dipasang secara tempatan</t>
  </si>
  <si>
    <t>PKG perlu kemukakan dokumen yang diminta (Kawan Engineering Sdn Bhd tersenarai di bawah direktori SEDA)</t>
  </si>
  <si>
    <t>Surat pengiktirafan daripada SEDA kepada BOILERMECH SDN BHD bertarikh 27/2/2015</t>
  </si>
  <si>
    <t>Surat pengiktirafan daripada SEDA kepada Kawan Engineering SDN BHD bertarikh 14/4/2022</t>
  </si>
  <si>
    <t>Advance Boilers Sdn. Bhd.</t>
  </si>
  <si>
    <t>RE TYPE</t>
  </si>
  <si>
    <t>Application Status</t>
  </si>
  <si>
    <t>Company Name</t>
  </si>
  <si>
    <t>Installed Capacity</t>
  </si>
  <si>
    <t>Net Export Capacity</t>
  </si>
  <si>
    <t>Basic FiT Rate (Phase 1) (RM/kWh)</t>
  </si>
  <si>
    <t>Proposed Basic FiT Rate (Phase 2) (RM/kWh)</t>
  </si>
  <si>
    <t>Total FiT Rate (Phase 1) (RM/kWh)</t>
  </si>
  <si>
    <t>Total FiT Rate (Phase 2) (RM/kWh)</t>
  </si>
  <si>
    <t>Site Address</t>
  </si>
  <si>
    <t>District</t>
  </si>
  <si>
    <t>State</t>
  </si>
  <si>
    <t>SP</t>
  </si>
  <si>
    <t>GPS Coordinate (eFiT)</t>
  </si>
  <si>
    <t>SMALL HYDRO (HIGH HEAD)</t>
  </si>
  <si>
    <t>SMALL HYDRO e-BIDDING : SUBMITTED</t>
  </si>
  <si>
    <r>
      <rPr>
        <b/>
        <sz val="10"/>
        <color theme="1"/>
        <rFont val="Calibri"/>
        <family val="2"/>
        <scheme val="minor"/>
      </rPr>
      <t>Intake:</t>
    </r>
    <r>
      <rPr>
        <sz val="10"/>
        <color theme="1"/>
        <rFont val="Calibri"/>
        <family val="2"/>
        <scheme val="minor"/>
      </rPr>
      <t xml:space="preserve">
</t>
    </r>
    <r>
      <rPr>
        <b/>
        <sz val="10"/>
        <color theme="1"/>
        <rFont val="Calibri"/>
        <family val="2"/>
        <scheme val="minor"/>
      </rPr>
      <t xml:space="preserve">
Powerhouse:
</t>
    </r>
    <r>
      <rPr>
        <sz val="10"/>
        <color theme="1"/>
        <rFont val="Calibri"/>
        <family val="2"/>
        <scheme val="minor"/>
      </rPr>
      <t xml:space="preserve">
</t>
    </r>
  </si>
  <si>
    <t>LAPORAN JAWATANKUASA PENILAIAN (TEKNIKAL) E-BIDDING 2022</t>
  </si>
  <si>
    <t>RUMUSAN PENILAIAN TEKNIKAL BAGI RFP</t>
  </si>
  <si>
    <t>PRA-KELAYAKAN - MENEPATI KRITERIA MINIMUM DAN KOD BIDANG PENDAFTARAN YANG DITETAPKAN</t>
  </si>
  <si>
    <t>BIL</t>
  </si>
  <si>
    <t>KRITERIA MANDATORI</t>
  </si>
  <si>
    <t>BUTIRAN</t>
  </si>
  <si>
    <t>PETENDER</t>
  </si>
  <si>
    <t>Hasilwan</t>
  </si>
  <si>
    <t>Metta Engineering</t>
  </si>
  <si>
    <t>Renosun</t>
  </si>
  <si>
    <t>ERS</t>
  </si>
  <si>
    <t>Syarikat berdaftar di Malaysia</t>
  </si>
  <si>
    <t>WAJIB DIPATUHI</t>
  </si>
  <si>
    <t>√</t>
  </si>
  <si>
    <r>
      <t xml:space="preserve">Tersenarai di dalam direktori SEDA Malaysia sebagai </t>
    </r>
    <r>
      <rPr>
        <i/>
        <sz val="12"/>
        <color rgb="FF000000"/>
        <rFont val="Arial"/>
        <family val="2"/>
      </rPr>
      <t>Registered PV Service Provider</t>
    </r>
    <r>
      <rPr>
        <sz val="12"/>
        <color rgb="FF000000"/>
        <rFont val="Arial"/>
        <family val="2"/>
      </rPr>
      <t xml:space="preserve"> 2017</t>
    </r>
  </si>
  <si>
    <t>X</t>
  </si>
  <si>
    <t>Berdaftar GST dengan Jabatan Kastam Diraja Malaysia</t>
  </si>
  <si>
    <t xml:space="preserve">Kontraktor CIDB berdaftar dengan minimum Gred G5 </t>
  </si>
  <si>
    <t>Dalam proses upgrade from G1</t>
  </si>
  <si>
    <t>√
G6</t>
  </si>
  <si>
    <t>√
G7</t>
  </si>
  <si>
    <t>v
G7</t>
  </si>
  <si>
    <t>√
G5</t>
  </si>
  <si>
    <t>Dokumen bukti bagi rekod pepasangan solar PV dengan sistem pemantauan PV yang telah selesai sekurang-kurangnya 1.0MW</t>
  </si>
  <si>
    <t>Lulus/ Gagal</t>
  </si>
  <si>
    <t>Lulus Bersyarat</t>
  </si>
  <si>
    <t>PERINGKAT 1 - PENYEDIAAN DOKUMEN TENDER (TEKNIKAL)</t>
  </si>
  <si>
    <t xml:space="preserve">Tenderer’s Official Letter </t>
  </si>
  <si>
    <t>GAGAL</t>
  </si>
  <si>
    <t>Statement of Compliance (Section 2: Appendix 2-4)</t>
  </si>
  <si>
    <t>List of Projects Undertaken (Section 2: Appendix 2-8)</t>
  </si>
  <si>
    <t>Structure of Project Management Team and Team Members  (Section 2, Para 6.4)</t>
  </si>
  <si>
    <t>Collaboration/partner of ICT company (Section 2; Para 6.3)</t>
  </si>
  <si>
    <t>Implementation Schedule (Section 2, Para 6.4)</t>
  </si>
  <si>
    <t>Description of Strategy/Project methodology  (Section 2, Para 6.4.2)</t>
  </si>
  <si>
    <t>RFP Form (Technical) – item A and B (Section 4-1)</t>
  </si>
  <si>
    <t>PERINGKAT 2 - PENILAIAN TEKNIKAL</t>
  </si>
  <si>
    <t>MARKAH</t>
  </si>
  <si>
    <t>List of Projects Undertaken</t>
  </si>
  <si>
    <t>Structure of Project Management Team &amp; Team Members - Main and Partner Company</t>
  </si>
  <si>
    <t>Implementation Schedule</t>
  </si>
  <si>
    <t>RFP Form (Technical) - a) Technical Proposal Paper</t>
  </si>
  <si>
    <t>RFP Form (Technical) - b) Technical Proposal Schedule</t>
  </si>
  <si>
    <t>Project Prototype Presentation</t>
  </si>
  <si>
    <t xml:space="preserve">  Jumlah (markah lulus 80%)</t>
  </si>
  <si>
    <t>Ranking</t>
  </si>
  <si>
    <t>My Trends</t>
  </si>
  <si>
    <t>Times-Lite</t>
  </si>
  <si>
    <t>Amled</t>
  </si>
  <si>
    <t>SFG</t>
  </si>
  <si>
    <t>9.9mill</t>
  </si>
  <si>
    <t>7.5mill</t>
  </si>
  <si>
    <t>MENEPATI SYARAT KELAYAKAN YANG DITETAPKAN DALAM AKTA TENAGA BOLEH BAHARU 2011 DAN PERUNDANGAN SUBSIDIARINYA</t>
  </si>
  <si>
    <r>
      <t xml:space="preserve">Mematuhi kelayakan Kaedah 3 FiA Rules:
</t>
    </r>
    <r>
      <rPr>
        <i/>
        <sz val="12"/>
        <color rgb="FF000000"/>
        <rFont val="Arial"/>
        <family val="2"/>
      </rPr>
      <t>(Penilaian berdasarkan SATU kategori pemohon yang sesuai sahaja)</t>
    </r>
  </si>
  <si>
    <t>1.1 Satu syarikat yang diperbadankan di Malaysia</t>
  </si>
  <si>
    <t xml:space="preserve">LAPORAN JAWATANKUASA PENILAIAN (TEKNIKAL) TENDER |21 OCT 2016 </t>
  </si>
  <si>
    <t>SEDA (T) - 1/2016 : Design, Supply, Deliver, Install, Testing &amp; Commissioning and Maintenance of 70kWp (nominal) of Building Integrated Solar Photovoltaic (BIPV) System and Ancillary Works which will function as a Roofed Pedestrian Pathway between Institut Kanser Negara and Hospital Putrajaya</t>
  </si>
  <si>
    <t>PERINGKAT 3 - PENILAIAN TEKNIKAL</t>
  </si>
  <si>
    <t>Green Innotech</t>
  </si>
  <si>
    <t>Plus Solar</t>
  </si>
  <si>
    <t>1/10</t>
  </si>
  <si>
    <t>2/10</t>
  </si>
  <si>
    <t>3/10</t>
  </si>
  <si>
    <t>4/10</t>
  </si>
  <si>
    <t>5/10</t>
  </si>
  <si>
    <t>6/10</t>
  </si>
  <si>
    <t>7/10</t>
  </si>
  <si>
    <t>8/10</t>
  </si>
  <si>
    <t>9/10</t>
  </si>
  <si>
    <t>10/10</t>
  </si>
  <si>
    <t>Section 4: Appendix 4-5</t>
  </si>
  <si>
    <t>Solar PV projects (2014 - 2016)</t>
  </si>
  <si>
    <t>a) No. of total project (2014-2016)</t>
  </si>
  <si>
    <r>
      <rPr>
        <sz val="12"/>
        <color theme="1"/>
        <rFont val="Calibri"/>
        <family val="2"/>
      </rPr>
      <t>≥</t>
    </r>
    <r>
      <rPr>
        <sz val="12"/>
        <color theme="1"/>
        <rFont val="Calibri"/>
        <family val="2"/>
        <scheme val="minor"/>
      </rPr>
      <t xml:space="preserve"> 5</t>
    </r>
  </si>
  <si>
    <t>&lt; 5</t>
  </si>
  <si>
    <t xml:space="preserve">b) Total capacity (MW) </t>
  </si>
  <si>
    <t>≥ 1MW</t>
  </si>
  <si>
    <t>6.03MW</t>
  </si>
  <si>
    <t>1.25MW</t>
  </si>
  <si>
    <t>9.04MW</t>
  </si>
  <si>
    <t>1.046MW</t>
  </si>
  <si>
    <t>6.7MW</t>
  </si>
  <si>
    <t>&lt; 1MW</t>
  </si>
  <si>
    <t>Project Status (2014-2016)</t>
  </si>
  <si>
    <t>All completed</t>
  </si>
  <si>
    <t>19 in-progress</t>
  </si>
  <si>
    <t>1 in-progress</t>
  </si>
  <si>
    <t>3 in-progress</t>
  </si>
  <si>
    <t>≤ 2 in-progress</t>
  </si>
  <si>
    <t>&gt; 2 in-progress</t>
  </si>
  <si>
    <t>Structure of Project Management Team &amp; Team Members</t>
  </si>
  <si>
    <t>Section 2, Para 6.4</t>
  </si>
  <si>
    <t>Pengalaman ahli pasukan (sistem solar pv )</t>
  </si>
  <si>
    <r>
      <rPr>
        <sz val="12"/>
        <color theme="1"/>
        <rFont val="Calibri"/>
        <family val="2"/>
      </rPr>
      <t>≥</t>
    </r>
    <r>
      <rPr>
        <sz val="12"/>
        <color theme="1"/>
        <rFont val="Calibri"/>
        <family val="2"/>
        <scheme val="minor"/>
      </rPr>
      <t xml:space="preserve"> 5 tahun</t>
    </r>
  </si>
  <si>
    <t>&gt; 5 tahun</t>
  </si>
  <si>
    <t>6 tahun</t>
  </si>
  <si>
    <t>&lt; 5 tahun</t>
  </si>
  <si>
    <r>
      <rPr>
        <sz val="12"/>
        <color theme="1"/>
        <rFont val="Calibri"/>
        <family val="2"/>
      </rPr>
      <t>≥</t>
    </r>
    <r>
      <rPr>
        <sz val="12"/>
        <color theme="1"/>
        <rFont val="Calibri"/>
        <family val="2"/>
        <scheme val="minor"/>
      </rPr>
      <t xml:space="preserve"> 5 orang</t>
    </r>
  </si>
  <si>
    <t>21 orang</t>
  </si>
  <si>
    <t>13 orang</t>
  </si>
  <si>
    <t>15 orang</t>
  </si>
  <si>
    <t>14 orang</t>
  </si>
  <si>
    <t>&lt; 5 orang</t>
  </si>
  <si>
    <t>Carta pasukan kerja berserta peranan dan tanggungjawab setiap ahli pasukan</t>
  </si>
  <si>
    <t>CV kakitangan disertakan</t>
  </si>
  <si>
    <t>Section 2, Para 6.5</t>
  </si>
  <si>
    <t>&lt; 6 bulan</t>
  </si>
  <si>
    <t>4 bulan</t>
  </si>
  <si>
    <t>6 bulan</t>
  </si>
  <si>
    <t>2 bulan</t>
  </si>
  <si>
    <t>4.5 bulan</t>
  </si>
  <si>
    <t>≥ 6 bulan</t>
  </si>
  <si>
    <t>Description of Strategy</t>
  </si>
  <si>
    <t>Section 2, Para 6.5.2</t>
  </si>
  <si>
    <t xml:space="preserve">Cadangan pelan konsep rekabentuk stuktur </t>
  </si>
  <si>
    <t>Cadangan sistem solar pv termasuk kaedah pengiraan dan spesifikasi</t>
  </si>
  <si>
    <t>Pengiraan wind load bagi struktur pepasangan</t>
  </si>
  <si>
    <t xml:space="preserve">Rating bagi penilaian konsep rekabentuk struktur oleh ahli JK Penilaian Teknikal </t>
  </si>
  <si>
    <t>Lampiran</t>
  </si>
  <si>
    <t xml:space="preserve">Lakaran lukisan pelan konsep rekabentuk stuktur </t>
  </si>
  <si>
    <r>
      <rPr>
        <b/>
        <sz val="12"/>
        <color theme="1"/>
        <rFont val="Calibri"/>
        <family val="2"/>
        <scheme val="minor"/>
      </rPr>
      <t>Rating panel:</t>
    </r>
    <r>
      <rPr>
        <sz val="12"/>
        <color theme="1"/>
        <rFont val="Calibri"/>
        <family val="2"/>
        <scheme val="minor"/>
      </rPr>
      <t xml:space="preserve">
100% = 20 mata
80% = 16 mata
60% = 12 mata
40% = 8 mata
20% = 4 mata
0% = 0 mata</t>
    </r>
  </si>
  <si>
    <t>Panel 1</t>
  </si>
  <si>
    <t>Panel 2</t>
  </si>
  <si>
    <t>Panel 3</t>
  </si>
  <si>
    <t>Panel 4</t>
  </si>
  <si>
    <t>Panel 5</t>
  </si>
  <si>
    <t>Purata Rating</t>
  </si>
  <si>
    <t>Tender Form (Technical)</t>
  </si>
  <si>
    <t>Appendix 5-2</t>
  </si>
  <si>
    <t>Solar PV Module</t>
  </si>
  <si>
    <t xml:space="preserve">    All Complied             - 100% = 55 mata
 Complied (10 to 13) - 80% = 44 mata
 Complied (5 to 9)      - 60% = 33 mata
 Complied (1 to 4)      - 40% = 22 mata
Not Complied         - 0% = 0 mata</t>
  </si>
  <si>
    <t>x</t>
  </si>
  <si>
    <t>PV Inverter</t>
  </si>
  <si>
    <t>DC Cable</t>
  </si>
  <si>
    <t>AC Cable</t>
  </si>
  <si>
    <t>BIPV Structure</t>
  </si>
  <si>
    <t>Site-to-site VPN Solution at SEDA Office</t>
  </si>
  <si>
    <t>Data logger</t>
  </si>
  <si>
    <t>Weather Monitoring Station</t>
  </si>
  <si>
    <t>Network Switch</t>
  </si>
  <si>
    <t>5.10</t>
  </si>
  <si>
    <t>LED TV</t>
  </si>
  <si>
    <t>5.11</t>
  </si>
  <si>
    <t>PC Server</t>
  </si>
  <si>
    <t>5.12</t>
  </si>
  <si>
    <t>UPS</t>
  </si>
  <si>
    <t>5.13</t>
  </si>
  <si>
    <t>Site-to-site VPN Solution at IKN &amp; HPJ</t>
  </si>
  <si>
    <t>5.14</t>
  </si>
  <si>
    <t>TV Display Rack</t>
  </si>
  <si>
    <t>Dicadangkan markah bagi penilaian teknikal adalah _____  daripada markah penilaian keseluruhan</t>
  </si>
  <si>
    <t>RFP FORM (TECHNICAL)</t>
  </si>
  <si>
    <r>
      <t xml:space="preserve">RFP : </t>
    </r>
    <r>
      <rPr>
        <b/>
        <i/>
        <sz val="12"/>
        <color theme="1"/>
        <rFont val="Arial"/>
        <family val="2"/>
      </rPr>
      <t>Design, Develop, Supply, Deliver, Install, Test, Commission, Train &amp; Maintenance of a National PV Monitoring and Performance Database</t>
    </r>
  </si>
  <si>
    <t>ITEM NO.</t>
  </si>
  <si>
    <t>SPECIFICATIONS</t>
  </si>
  <si>
    <t>TECHNICAL REQUIREMENTS</t>
  </si>
  <si>
    <t>Wind speed Sensor</t>
  </si>
  <si>
    <t>i.</t>
  </si>
  <si>
    <t>Manufacturer</t>
  </si>
  <si>
    <t>SMA or equivalent</t>
  </si>
  <si>
    <t>Mencke &amp; Tegtmeyer GMBH or equivalent</t>
  </si>
  <si>
    <t xml:space="preserve">Mencke &amp; Tegtmeyer GMBH </t>
  </si>
  <si>
    <t>SolarLog</t>
  </si>
  <si>
    <t>Solarlog</t>
  </si>
  <si>
    <t>LSI Lastem</t>
  </si>
  <si>
    <t>ii.</t>
  </si>
  <si>
    <t>Model/Brand</t>
  </si>
  <si>
    <t>Wind sensor</t>
  </si>
  <si>
    <t>Solar-log Si-RS485 T-2T-V or equivalent</t>
  </si>
  <si>
    <t>Si-RS485 TC-2T-V/IMT</t>
  </si>
  <si>
    <t>Anemometer</t>
  </si>
  <si>
    <t>SI-RS485TC-2T-V</t>
  </si>
  <si>
    <t>DNA 202</t>
  </si>
  <si>
    <t>iii.</t>
  </si>
  <si>
    <t>Classification</t>
  </si>
  <si>
    <t>IP65</t>
  </si>
  <si>
    <t>RS485</t>
  </si>
  <si>
    <t>PT1000</t>
  </si>
  <si>
    <t>Relay read</t>
  </si>
  <si>
    <t>iv.</t>
  </si>
  <si>
    <t>Uncertainty</t>
  </si>
  <si>
    <t>≤ 0.5 m/s for wind speeds ≤ 5 m/s, and ≤ 10 % of the reading for wind speeds greater than 5 m/s.</t>
  </si>
  <si>
    <t>0.8m/s to 40m/s</t>
  </si>
  <si>
    <t>0.5m/s or 5% of reading</t>
  </si>
  <si>
    <t>Comply</t>
  </si>
  <si>
    <t xml:space="preserve">Range: 0 - 45m/s
Accuracy: ±(0.3+0.03V)m/s
Resolution: 0.1m/s
Threshold: ≤ 0.5m/s  </t>
  </si>
  <si>
    <t>v.</t>
  </si>
  <si>
    <t>Qualifications and Certificates</t>
  </si>
  <si>
    <t>Measurement methods shall comply with the latest MS IEC61724 or equivalent</t>
  </si>
  <si>
    <t>EN-6100-6-1:2007
EN-6100-6-3:2007</t>
  </si>
  <si>
    <t>EN 61000-6-1:2007
EN 61000-6-3:2007</t>
  </si>
  <si>
    <t>vi.</t>
  </si>
  <si>
    <t>Product Warranty</t>
  </si>
  <si>
    <t>2 years</t>
  </si>
  <si>
    <t>24 months</t>
  </si>
  <si>
    <t>vii.</t>
  </si>
  <si>
    <t>Other Specifications</t>
  </si>
  <si>
    <t>Wind speed is to be measured using an anemometer at a height and location which is representative of the array and placed at the highest point of on the sub array</t>
  </si>
  <si>
    <t>Yes</t>
  </si>
  <si>
    <t>Cup anemometer provided with 5m connection cable</t>
  </si>
  <si>
    <t>0 - 75 m/s measuring range</t>
  </si>
  <si>
    <t>Attach product datasheet/specification/certifications</t>
  </si>
  <si>
    <t>Irradiance Sensor (Calibrated PV reference cell)</t>
  </si>
  <si>
    <t>Mencke &amp; Tegtmeyer GMBH</t>
  </si>
  <si>
    <t>Sensor box or equivalent</t>
  </si>
  <si>
    <t>Solar-log Si-RS485 T-2T-V-SL</t>
  </si>
  <si>
    <t>Solar-log Si-RS485 TC-2T-V / IMT</t>
  </si>
  <si>
    <t>SensorBox Pro Plus</t>
  </si>
  <si>
    <t>Solarlog Sensor Box</t>
  </si>
  <si>
    <t>DPA 053</t>
  </si>
  <si>
    <t>2nd class (ISO 9060)</t>
  </si>
  <si>
    <t>Nominal Voltage; range</t>
  </si>
  <si>
    <t>100 - 240V AC</t>
  </si>
  <si>
    <t>12-28Vdc</t>
  </si>
  <si>
    <t>80mA &amp; 10.5Vdc</t>
  </si>
  <si>
    <t>± 5%</t>
  </si>
  <si>
    <t>10 - 15mV/W/m2</t>
  </si>
  <si>
    <t>Resolution</t>
  </si>
  <si>
    <r>
      <t>&lt;=1 W/m</t>
    </r>
    <r>
      <rPr>
        <sz val="10"/>
        <color indexed="8"/>
        <rFont val="Calibri"/>
        <family val="2"/>
      </rPr>
      <t>²</t>
    </r>
  </si>
  <si>
    <t>± 5°C</t>
  </si>
  <si>
    <t>0 W/m2</t>
  </si>
  <si>
    <t>0 -2000 W/m2</t>
  </si>
  <si>
    <t>- PV reference devices; Conform to a and calibrated according to IEC 60904-2
- Measurement methods shall comply with the latest MS IEC61724 or equivalent</t>
  </si>
  <si>
    <t>IEC 60904-4
Comply</t>
  </si>
  <si>
    <t>5 years</t>
  </si>
  <si>
    <t>Module Temperature Sensor</t>
  </si>
  <si>
    <t>PT100 or equivalent</t>
  </si>
  <si>
    <t>Solar-log Si-RS485-TL-T</t>
  </si>
  <si>
    <t>Tmodul-Si / IMT</t>
  </si>
  <si>
    <t>DLE - 124</t>
  </si>
  <si>
    <t xml:space="preserve">PT100 or PT1000 </t>
  </si>
  <si>
    <t>PT100</t>
  </si>
  <si>
    <t>Measurement range</t>
  </si>
  <si>
    <t xml:space="preserve"> 0 °C  – 100 °C</t>
  </si>
  <si>
    <t xml:space="preserve"> -20 °C  – 110 °C</t>
  </si>
  <si>
    <t xml:space="preserve"> -20 °C  – 70 °C</t>
  </si>
  <si>
    <t xml:space="preserve"> -50 °C  – 70 °C</t>
  </si>
  <si>
    <t>± 1°C</t>
  </si>
  <si>
    <t>± 0.7°C</t>
  </si>
  <si>
    <t>± 0.5°C</t>
  </si>
  <si>
    <t>± 0.15°C</t>
  </si>
  <si>
    <t>DIN IEC 751 
(EN 6075)</t>
  </si>
  <si>
    <t>Others</t>
  </si>
  <si>
    <t>2 years warranty</t>
  </si>
  <si>
    <t>Ambient Air Temperature Sensor</t>
  </si>
  <si>
    <t>Ambient Temp Sensor or equivalent</t>
  </si>
  <si>
    <t>Solar-log Si-RS485 TL-2T-V</t>
  </si>
  <si>
    <t xml:space="preserve"> -30 °C  – 80 °C</t>
  </si>
  <si>
    <t xml:space="preserve"> -40 °C  – 85 °C</t>
  </si>
  <si>
    <t>± 1°C.</t>
  </si>
  <si>
    <t>Data Logger</t>
  </si>
  <si>
    <t>Solare Detensysteme GmbH</t>
  </si>
  <si>
    <t>Thermo Fisher Scientific</t>
  </si>
  <si>
    <t>Zynix Original Sdn Bhd</t>
  </si>
  <si>
    <t>Electrex</t>
  </si>
  <si>
    <t>Webbox, Cluster controller or equivalent</t>
  </si>
  <si>
    <t>Solar-log</t>
  </si>
  <si>
    <t>DT82EM Series 3 / dataTaker</t>
  </si>
  <si>
    <t>Solarlog 2000</t>
  </si>
  <si>
    <t>CPAMS3064</t>
  </si>
  <si>
    <t>Yocto Net</t>
  </si>
  <si>
    <t>Power Supply</t>
  </si>
  <si>
    <t>12-24V DC / 220-240V AC</t>
  </si>
  <si>
    <t>12Vdc / 220-240Vac</t>
  </si>
  <si>
    <t>10 - 30V / 240V</t>
  </si>
  <si>
    <t>115 - 230 V / 12V / 3W</t>
  </si>
  <si>
    <t>220 -240 Vac</t>
  </si>
  <si>
    <t>85 - 265 Vac/
100-374 Vdc</t>
  </si>
  <si>
    <t>Interfaces</t>
  </si>
  <si>
    <t>• Voltages and currents supply as needed for the environmental sensors; and
• Communication ports like RS485 RS232, ETH, CAN or PROFIBUS depending on the inverter interface.</t>
  </si>
  <si>
    <t>RS485, Fast Ethernet, Modbus, Ftp, TCP/UDP etc</t>
  </si>
  <si>
    <t>Comply
Come with profibus converter</t>
  </si>
  <si>
    <t>RS485, RS422, CAN</t>
  </si>
  <si>
    <t>RS485, Ethernet, Differential measurement PWt</t>
  </si>
  <si>
    <t>RS485 (modbus RTU)
Ethernet/Modbus TCP/IP</t>
  </si>
  <si>
    <t>Interfaces Compatability</t>
  </si>
  <si>
    <r>
      <t>• Able to c</t>
    </r>
    <r>
      <rPr>
        <sz val="10"/>
        <color indexed="8"/>
        <rFont val="Arial"/>
        <family val="2"/>
      </rPr>
      <t>ommunicate with various brands of inverter which may have different communication protocols and different data encryption.
• Able to communicate with the existing data logger installed at site (if any).</t>
    </r>
  </si>
  <si>
    <t>Yes via above interface</t>
  </si>
  <si>
    <t>Equipped with driver for 14 brands</t>
  </si>
  <si>
    <t>Data Storage</t>
  </si>
  <si>
    <t>• Onboard storage - minimum of one (1) month data
• SD  card - minimum of two (2) months data</t>
  </si>
  <si>
    <t>Internal 8MB, SD-Card 2GB</t>
  </si>
  <si>
    <t>Onboard 1month data, Usb storage can be used as backup</t>
  </si>
  <si>
    <t>128MB - 10,000,000 data point CF/USB/SD Card</t>
  </si>
  <si>
    <t>Memory, SD 2GB, endless data logging</t>
  </si>
  <si>
    <t>Yes, 30days data @15min SD Card (3months data)</t>
  </si>
  <si>
    <t>Non-volatile 128MB (up to 60days data recorded)</t>
  </si>
  <si>
    <t>Data Transfer to Server</t>
  </si>
  <si>
    <t>Able to send data directly to the SEDA Malaysia’s Data Centre as specified in Section 3 document</t>
  </si>
  <si>
    <t>Yes via on site system</t>
  </si>
  <si>
    <t>Comply. Suppport HTTP/FTP</t>
  </si>
  <si>
    <t>via secured VPIV connection</t>
  </si>
  <si>
    <t>viii.</t>
  </si>
  <si>
    <t>Internet Communication</t>
  </si>
  <si>
    <t>Able to work with a wide range of communication methods:
• Cellular network via modem; or
• Hardwired/Wifi/Fibre Optic via Ethernet ports.</t>
  </si>
  <si>
    <t>Unit comes with built in modem
Ethernet ports / Hardware /USB</t>
  </si>
  <si>
    <t>Ethernet, GPRS &amp; Wifi</t>
  </si>
  <si>
    <t>TM UniFi</t>
  </si>
  <si>
    <t>ix.</t>
  </si>
  <si>
    <r>
      <t xml:space="preserve">• Able to </t>
    </r>
    <r>
      <rPr>
        <b/>
        <sz val="10"/>
        <color indexed="8"/>
        <rFont val="Arial"/>
        <family val="2"/>
      </rPr>
      <t xml:space="preserve">communicate with various brands of inverter </t>
    </r>
    <r>
      <rPr>
        <sz val="10"/>
        <color indexed="8"/>
        <rFont val="Arial"/>
        <family val="2"/>
      </rPr>
      <t>which may have different communication protocols and different data encryption. 
• Able to communicate with the existing data logger installed at site (if any).</t>
    </r>
  </si>
  <si>
    <t>x.</t>
  </si>
  <si>
    <t>Operating Temperature</t>
  </si>
  <si>
    <r>
      <t>-20°C to 50</t>
    </r>
    <r>
      <rPr>
        <sz val="10"/>
        <color indexed="8"/>
        <rFont val="Calibri"/>
        <family val="2"/>
      </rPr>
      <t>°</t>
    </r>
    <r>
      <rPr>
        <sz val="10"/>
        <color indexed="8"/>
        <rFont val="Arial"/>
        <family val="2"/>
      </rPr>
      <t>C ambient temperature</t>
    </r>
  </si>
  <si>
    <t xml:space="preserve"> -20 °C  – 65 °C</t>
  </si>
  <si>
    <t xml:space="preserve"> -10 °C  – 50 °C</t>
  </si>
  <si>
    <t xml:space="preserve"> -30 °C  – 70 °C</t>
  </si>
  <si>
    <t xml:space="preserve"> -20 °C  – 50 °C</t>
  </si>
  <si>
    <t xml:space="preserve"> -20 °C  – 60 °C</t>
  </si>
  <si>
    <t>xi.</t>
  </si>
  <si>
    <t>Data Upload Frequency</t>
  </si>
  <si>
    <t>•Recording interval: minimum 15 minutes
•Timestamp accuracy: 15s 
•Timestamp resolution: 1s</t>
  </si>
  <si>
    <t>Any interval at all by user</t>
  </si>
  <si>
    <t>Max speed : 25Hz / 40ms
Effective resolution : 18 bit</t>
  </si>
  <si>
    <t>Yes, uses FTP protocol</t>
  </si>
  <si>
    <t>xii.</t>
  </si>
  <si>
    <t>• To comply with MS1837: Malaysian Standard on Installation of Grid-Connected Photovoltaic (PV) System
• Measurement methods shall comply with the latest MS IEC61724 or equivalent</t>
  </si>
  <si>
    <t>IEC EN 61010 Class 2
IEC EN 61326-1A</t>
  </si>
  <si>
    <t>xiii.</t>
  </si>
  <si>
    <t>Warranty</t>
  </si>
  <si>
    <t xml:space="preserve">Minimum warranty of two (2) years </t>
  </si>
  <si>
    <t>xiv.</t>
  </si>
  <si>
    <t xml:space="preserve">Parameters of Data Recording </t>
  </si>
  <si>
    <r>
      <rPr>
        <b/>
        <u/>
        <sz val="10"/>
        <color indexed="8"/>
        <rFont val="Arial"/>
        <family val="2"/>
      </rPr>
      <t xml:space="preserve">Environmental : </t>
    </r>
    <r>
      <rPr>
        <sz val="10"/>
        <color indexed="8"/>
        <rFont val="Arial"/>
        <family val="2"/>
      </rPr>
      <t xml:space="preserve">In-plane irradiance (POA), Global horizontal irradiance (GHI), PV module temperature, Ambient air temperature and Wind speed
</t>
    </r>
    <r>
      <rPr>
        <b/>
        <u/>
        <sz val="10"/>
        <color indexed="8"/>
        <rFont val="Arial"/>
        <family val="2"/>
      </rPr>
      <t xml:space="preserve">AC electrical: </t>
    </r>
    <r>
      <rPr>
        <sz val="10"/>
        <color indexed="8"/>
        <rFont val="Arial"/>
        <family val="2"/>
      </rPr>
      <t xml:space="preserve">Output voltage per phase , Output current per phase, Output power per phase and Output energy total, Frequency 
</t>
    </r>
    <r>
      <rPr>
        <b/>
        <u/>
        <sz val="10"/>
        <color indexed="8"/>
        <rFont val="Arial"/>
        <family val="2"/>
      </rPr>
      <t>DC parameters:</t>
    </r>
    <r>
      <rPr>
        <sz val="10"/>
        <color indexed="8"/>
        <rFont val="Arial"/>
        <family val="2"/>
      </rPr>
      <t xml:space="preserve"> PV array voltage , PV array current and PV array power 
</t>
    </r>
    <r>
      <rPr>
        <b/>
        <u/>
        <sz val="10"/>
        <color indexed="8"/>
        <rFont val="Arial"/>
        <family val="2"/>
      </rPr>
      <t>Inverter operational status:</t>
    </r>
    <r>
      <rPr>
        <sz val="10"/>
        <color indexed="8"/>
        <rFont val="Arial"/>
        <family val="2"/>
      </rPr>
      <t xml:space="preserve"> On/Off</t>
    </r>
  </si>
  <si>
    <t>Yes &amp; more if required</t>
  </si>
  <si>
    <t>xv.</t>
  </si>
  <si>
    <t xml:space="preserve">Other </t>
  </si>
  <si>
    <t>Uninterruptible Power Supply (UPS)</t>
  </si>
  <si>
    <t>APC or equivalent</t>
  </si>
  <si>
    <t>APC</t>
  </si>
  <si>
    <t>Mean Well (MW)</t>
  </si>
  <si>
    <t>APC by Schneider</t>
  </si>
  <si>
    <t>Micromate</t>
  </si>
  <si>
    <t>SMART UPS SMT3000l</t>
  </si>
  <si>
    <t>APC Back-UPS 625</t>
  </si>
  <si>
    <t>DR - UPS40 / Mean Well</t>
  </si>
  <si>
    <t>APC Back-UPS 650</t>
  </si>
  <si>
    <t>Micromate HP800</t>
  </si>
  <si>
    <t>Comes as built in package in Libra Enclosure</t>
  </si>
  <si>
    <t>Power Capacity</t>
  </si>
  <si>
    <t xml:space="preserve">210 Watts / 350 VA </t>
  </si>
  <si>
    <t>2700W/3000VA</t>
  </si>
  <si>
    <t>325W/625VA</t>
  </si>
  <si>
    <t>960W</t>
  </si>
  <si>
    <t>325W/650VA</t>
  </si>
  <si>
    <t>480W/800VA</t>
  </si>
  <si>
    <t>Input/Output Voltage</t>
  </si>
  <si>
    <t>230V Nominal Voltage</t>
  </si>
  <si>
    <t>230V</t>
  </si>
  <si>
    <t>24 - 29 Vdc / 21 -29V</t>
  </si>
  <si>
    <t>Frequency</t>
  </si>
  <si>
    <t>50Hz</t>
  </si>
  <si>
    <t>Recharge Time</t>
  </si>
  <si>
    <t>3 hours</t>
  </si>
  <si>
    <t>6 hours</t>
  </si>
  <si>
    <t>8 hours</t>
  </si>
  <si>
    <t>4 hours</t>
  </si>
  <si>
    <t>Battery</t>
  </si>
  <si>
    <t xml:space="preserve">Removable type (changeable) </t>
  </si>
  <si>
    <t>RBC 55</t>
  </si>
  <si>
    <t>Removable type (changeable), lead-acid battery, leak proof</t>
  </si>
  <si>
    <t>user replaceable battery</t>
  </si>
  <si>
    <t>Accessories</t>
  </si>
  <si>
    <t>CD, RS232 &amp; USB cables</t>
  </si>
  <si>
    <t>Warranty: 3 years but 2 years battery</t>
  </si>
  <si>
    <t>3 years warranty</t>
  </si>
  <si>
    <t>Compliance to GB/IEC regulations &amp;
12 months warranty</t>
  </si>
  <si>
    <t>Non-metallic Enclosure/Housing</t>
  </si>
  <si>
    <t>Precomp or equivalent</t>
  </si>
  <si>
    <t>Urgante</t>
  </si>
  <si>
    <t>Rose Enclosures</t>
  </si>
  <si>
    <t>CVS</t>
  </si>
  <si>
    <t>Safybox BRES</t>
  </si>
  <si>
    <t>TJ Box</t>
  </si>
  <si>
    <t>Growv 19" Flr Stnd 42U Rack</t>
  </si>
  <si>
    <t>33.23 30 11 /Rose</t>
  </si>
  <si>
    <t>BRES-325P</t>
  </si>
  <si>
    <t>TX - 65</t>
  </si>
  <si>
    <t>Material</t>
  </si>
  <si>
    <t>Polycarbonate or ABS plastic</t>
  </si>
  <si>
    <t>Epoxy powder coated metal</t>
  </si>
  <si>
    <t>Polyester</t>
  </si>
  <si>
    <t>Polycarbonate</t>
  </si>
  <si>
    <t>GRP Polyester enclosure</t>
  </si>
  <si>
    <t>Glass fibre reinforced polyester</t>
  </si>
  <si>
    <t>Air Ventilation</t>
  </si>
  <si>
    <t>• Good air ventilation (ambient temperature shall not more than equipment’s operating temperature)</t>
  </si>
  <si>
    <t>2 x ventilation fans</t>
  </si>
  <si>
    <t>Good air ventilation</t>
  </si>
  <si>
    <t>Protection</t>
  </si>
  <si>
    <t>• Protection against dust and moisture
• Anti-theft protection - Transparent door with lock set</t>
  </si>
  <si>
    <t>Tampered glass door c/w cam lock</t>
  </si>
  <si>
    <t>IP66</t>
  </si>
  <si>
    <t>Brackets</t>
  </si>
  <si>
    <t>Wall mounting brackets</t>
  </si>
  <si>
    <t>N/A</t>
  </si>
  <si>
    <t>Wall mounting</t>
  </si>
  <si>
    <t>Wall mount</t>
  </si>
  <si>
    <t>Size</t>
  </si>
  <si>
    <t>Can be equipped with a data logger, communication equipments and accessories</t>
  </si>
  <si>
    <t>Can be equipped data logger, UPS &amp; all electrical component</t>
  </si>
  <si>
    <t>600 x 500 x 230 mm</t>
  </si>
  <si>
    <t>Electrical Works</t>
  </si>
  <si>
    <t>Electrical works include electrical cabling, communication cabling and power socket outlet.</t>
  </si>
  <si>
    <t>13A power point channel with socket</t>
  </si>
  <si>
    <t>Panel wiring, power socket and communication cabling will be provided</t>
  </si>
  <si>
    <t>Inclusive electrical works</t>
  </si>
  <si>
    <t>Communication between Data Logger and Data Center (Internet Access)</t>
  </si>
  <si>
    <t>Medium of Communication</t>
  </si>
  <si>
    <r>
      <rPr>
        <b/>
        <sz val="10"/>
        <rFont val="Arial"/>
        <family val="2"/>
      </rPr>
      <t xml:space="preserve">Cellular Networks - </t>
    </r>
    <r>
      <rPr>
        <sz val="10"/>
        <rFont val="Arial"/>
        <family val="2"/>
      </rPr>
      <t>Minimum requirement of cellular networks is to have accessibility to ensure a good and stable internet access; or</t>
    </r>
  </si>
  <si>
    <t>Mobile broadband</t>
  </si>
  <si>
    <t>GSM, HSB (Fibre Optic)</t>
  </si>
  <si>
    <t>Priority ethernet, ADSL/WiFi/Fibre optic/Cellular network</t>
  </si>
  <si>
    <r>
      <rPr>
        <b/>
        <sz val="10"/>
        <rFont val="Arial"/>
        <family val="2"/>
      </rPr>
      <t xml:space="preserve">Hardwired/Wifi/Fibre Optic Internet Access </t>
    </r>
    <r>
      <rPr>
        <sz val="10"/>
        <rFont val="Arial"/>
        <family val="2"/>
      </rPr>
      <t>- ADSL Lines, internet over Wifi and Internet via fibres optic are also available. If those are available it is preferable to use these services for communication</t>
    </r>
  </si>
  <si>
    <t>Copper/wifi/fibre/ADSL</t>
  </si>
  <si>
    <t>Ethernet / WiFi (Optional)</t>
  </si>
  <si>
    <t>Hardwired/ Fibre Optic</t>
  </si>
  <si>
    <t xml:space="preserve">Ethernet communication </t>
  </si>
  <si>
    <t>Ethernet communication should be done via a secured protocol, minimum 128-bit crypted, using SFTP, VPN etc</t>
  </si>
  <si>
    <t>Support FTP/SFTP, VPN, Tunneling, etc</t>
  </si>
  <si>
    <t>Secured VPN</t>
  </si>
  <si>
    <t>Service Provider</t>
  </si>
  <si>
    <t>TM/Maxis/Digi/Yes/ Umobile</t>
  </si>
  <si>
    <t>Celcom/TM/
MyEvolution/ Maxis</t>
  </si>
  <si>
    <t>Celcom, Umobile, Maxis, Digi &amp; Unifi</t>
  </si>
  <si>
    <t>Digi, Maxis, Celcom (based on network availabiity)</t>
  </si>
  <si>
    <t>Hardware</t>
  </si>
  <si>
    <t>Modem &amp; Router</t>
  </si>
  <si>
    <t>Router</t>
  </si>
  <si>
    <t>Built-in modem at datalogger</t>
  </si>
  <si>
    <t>TM Unifi HSB Modem &amp; Router</t>
  </si>
  <si>
    <t>GSM router / Network router / Private Packet Radio</t>
  </si>
  <si>
    <t>Modem &amp; router</t>
  </si>
  <si>
    <t>Hardware Warranty</t>
  </si>
  <si>
    <t>2 year</t>
  </si>
  <si>
    <t>Subsciption Period</t>
  </si>
  <si>
    <t>4 years</t>
  </si>
  <si>
    <t>Dell Optiplex 3046 PC</t>
  </si>
  <si>
    <t>Incoming Server</t>
  </si>
  <si>
    <t>Server/Model</t>
  </si>
  <si>
    <t>Dell Power Edge or equivalent</t>
  </si>
  <si>
    <t>Dell Power Edge R630 RACE Server x 2</t>
  </si>
  <si>
    <t>HP DL380 Gen 9 85FF CTO Server</t>
  </si>
  <si>
    <t>Dell Power Edge R430 Server</t>
  </si>
  <si>
    <t>Dell R730 2 U Rack Server</t>
  </si>
  <si>
    <t>HP DL380G9</t>
  </si>
  <si>
    <t>Processor</t>
  </si>
  <si>
    <t>Intel Xeon Quad Core E3</t>
  </si>
  <si>
    <t>2 x Intel Xeon E5-2640 V4 2.4Ghz 10 Cores</t>
  </si>
  <si>
    <t>2 x Intel Xeon E5-2630 V4 (2.2Ghz 10 Cores)</t>
  </si>
  <si>
    <t>Intel Xeon 1.7GHz, 6 Core, 15MB Cache</t>
  </si>
  <si>
    <t>Intel Xeon E5-2650 v4 2.2Ghz, 12 Cores</t>
  </si>
  <si>
    <t>Intel Xeon E5-2680 v4 x 2</t>
  </si>
  <si>
    <t>RAM</t>
  </si>
  <si>
    <t>32GB</t>
  </si>
  <si>
    <t>64 GB</t>
  </si>
  <si>
    <t>8GB</t>
  </si>
  <si>
    <t>96GB</t>
  </si>
  <si>
    <t>16GB x 4</t>
  </si>
  <si>
    <t>Hard drive</t>
  </si>
  <si>
    <t>2 x 1TB</t>
  </si>
  <si>
    <t>4 x 1.2TB 10K RPM SAS</t>
  </si>
  <si>
    <t>900GB x 8</t>
  </si>
  <si>
    <t>300GB 10K RPM SAS</t>
  </si>
  <si>
    <t>2 x 300GB 10K RPM SAS</t>
  </si>
  <si>
    <t>300GB SAS x 2</t>
  </si>
  <si>
    <t>Support</t>
  </si>
  <si>
    <t>24x7</t>
  </si>
  <si>
    <t>4 years ProSupport &amp; Mission Critical (24x7) 4 hours onsite service</t>
  </si>
  <si>
    <t>99.9% network availability, full hardware repair/replacement during subscription period</t>
  </si>
  <si>
    <t>4 years pro support 24x7</t>
  </si>
  <si>
    <t>Full Support 24x7</t>
  </si>
  <si>
    <t>Server Hosted Location</t>
  </si>
  <si>
    <t>In Malaysia</t>
  </si>
  <si>
    <t>AIMS Cyberjaya</t>
  </si>
  <si>
    <t>Cyberjaya</t>
  </si>
  <si>
    <t>Features</t>
  </si>
  <si>
    <t>DDoS Protection</t>
  </si>
  <si>
    <t>HTTP/HTTPS, RDP, VPN, Tunnelinh. All configuration via Firewall settings, anti DDoS</t>
  </si>
  <si>
    <t>Sonicwall NSA3600 Total Secure with intrusion prevention including DDOS Protection</t>
  </si>
  <si>
    <t>Sophos X310 total protect firewall</t>
  </si>
  <si>
    <t>C/W High Availability</t>
  </si>
  <si>
    <t>2 ports 10Gbps &amp; 6 ports 1Gbps LAN
Hyper-V host for incoming server &amp; web servers</t>
  </si>
  <si>
    <t>Data Analysis/Storage Server</t>
  </si>
  <si>
    <t>EMCVNX e3200</t>
  </si>
  <si>
    <t>Intel Xeon 2.2GHz, 10 Core, 25MB Cache</t>
  </si>
  <si>
    <t>Intel Xeon E5-2637 v4 3.5Ghz, 8 Cores</t>
  </si>
  <si>
    <t>Intel Xeon Quad Core</t>
  </si>
  <si>
    <t>64GB</t>
  </si>
  <si>
    <t>128 GB</t>
  </si>
  <si>
    <t>16GB</t>
  </si>
  <si>
    <t>max fast cache 400GB</t>
  </si>
  <si>
    <t>1 x 240GB SSD with 
4 x 4TB</t>
  </si>
  <si>
    <t>2 x 1.2TB 10K RPM SAS + 12 x 2TB 7200RPM SATA</t>
  </si>
  <si>
    <t>1TB 10K RPM SAS</t>
  </si>
  <si>
    <t>6 x 600GB 15K RPM SAS</t>
  </si>
  <si>
    <t>1.2TB 10K SAS</t>
  </si>
  <si>
    <t>Webserver</t>
  </si>
  <si>
    <t>Dell Power Edge R630 RACE Server x 3</t>
  </si>
  <si>
    <t>3TB</t>
  </si>
  <si>
    <t>Backup Server</t>
  </si>
  <si>
    <t>Store Virtual 3200</t>
  </si>
  <si>
    <t>Virtual processor 
(1 processor = 6 cores)</t>
  </si>
  <si>
    <t>128GB</t>
  </si>
  <si>
    <t>1.2TB x 16</t>
  </si>
  <si>
    <t>14.4TB</t>
  </si>
  <si>
    <t>SMART LED TV</t>
  </si>
  <si>
    <t>Philips or equivalent</t>
  </si>
  <si>
    <t>Samsung</t>
  </si>
  <si>
    <t>Sony</t>
  </si>
  <si>
    <t>Philips</t>
  </si>
  <si>
    <t>50PUT6800</t>
  </si>
  <si>
    <t>UA50KV6000</t>
  </si>
  <si>
    <t>J5300 / UN50J5300</t>
  </si>
  <si>
    <t>SNY-KDL50W800C</t>
  </si>
  <si>
    <t>50PFT5100S/98</t>
  </si>
  <si>
    <t>KV 6000 Series</t>
  </si>
  <si>
    <t>Screen Size</t>
  </si>
  <si>
    <t>50inch</t>
  </si>
  <si>
    <t>55 inch</t>
  </si>
  <si>
    <t>Technology</t>
  </si>
  <si>
    <t>LED</t>
  </si>
  <si>
    <t>1 year</t>
  </si>
  <si>
    <t>Input</t>
  </si>
  <si>
    <t>HDMI/VGA/USB</t>
  </si>
  <si>
    <t>4xHDMI, 3xUSB &amp; 
1xY/Pb/Pr</t>
  </si>
  <si>
    <t>HDMI, USB</t>
  </si>
  <si>
    <t>HDMI/USB &amp; VGA Adaptor</t>
  </si>
  <si>
    <t>6 x HDMI</t>
  </si>
  <si>
    <t>Android TV</t>
  </si>
  <si>
    <t>Smart Hub, Eco Sensor, Connect share, Auto power off &amp; wide colour enchancer plus</t>
  </si>
  <si>
    <t>Resolution : 1920x1080pixels &amp; Dolby digital audio</t>
  </si>
  <si>
    <t>Full HD, Slim design</t>
  </si>
  <si>
    <t>4K UHD Resolution</t>
  </si>
  <si>
    <t>Energy Efficiency Rating</t>
  </si>
  <si>
    <t>5 star label by Suruhanjaya Tenaga</t>
  </si>
  <si>
    <t>Remote Control</t>
  </si>
  <si>
    <t>Power supply, Remote</t>
  </si>
  <si>
    <t>Remote controll, table top stand, power cord, manuals &amp; warranty leaflet</t>
  </si>
  <si>
    <t>Portable TV Rack</t>
  </si>
  <si>
    <t>NB Corporation or equivalent</t>
  </si>
  <si>
    <t>Israk</t>
  </si>
  <si>
    <t>North Bayou</t>
  </si>
  <si>
    <t>Israk Technology</t>
  </si>
  <si>
    <t>AN Israk Enterprise</t>
  </si>
  <si>
    <t>TS112</t>
  </si>
  <si>
    <t>TS605AWS - BMW - M10</t>
  </si>
  <si>
    <t>TS112-BLK</t>
  </si>
  <si>
    <t>TS653DC-BLK</t>
  </si>
  <si>
    <t>TS205-BLK</t>
  </si>
  <si>
    <t>Overall width x depth x height</t>
  </si>
  <si>
    <t>1500x600x950mm</t>
  </si>
  <si>
    <t>65.5 x 54 x 155.6cm</t>
  </si>
  <si>
    <t>750 x 490 x1500 (mm)</t>
  </si>
  <si>
    <t>Refer datasheet</t>
  </si>
  <si>
    <t>750x490mm</t>
  </si>
  <si>
    <t>1100x420x1398mm</t>
  </si>
  <si>
    <t>Alu Alloy</t>
  </si>
  <si>
    <t>Steel</t>
  </si>
  <si>
    <t>Mild Steel</t>
  </si>
  <si>
    <t>Aluminium Alloy</t>
  </si>
  <si>
    <t>Steel Glass</t>
  </si>
  <si>
    <t>Mount Bracket</t>
  </si>
  <si>
    <t>Vesa Pattern</t>
  </si>
  <si>
    <t>Adjustable TV Bracket</t>
  </si>
  <si>
    <t>400 x 400, 
600 x 600</t>
  </si>
  <si>
    <t>Fixed bracket</t>
  </si>
  <si>
    <t>Ar - ML; Yes</t>
  </si>
  <si>
    <t>Max TV weight</t>
  </si>
  <si>
    <t>45.5kg</t>
  </si>
  <si>
    <t>68kg</t>
  </si>
  <si>
    <t>33kg</t>
  </si>
  <si>
    <t>50kg</t>
  </si>
  <si>
    <t>40kg</t>
  </si>
  <si>
    <t>Intergrated cable management</t>
  </si>
  <si>
    <t>With wheel</t>
  </si>
  <si>
    <t>Adjustable shelves &amp; adjustable bracket height</t>
  </si>
  <si>
    <t>Swivel angle, tit angle, high tensile full welded solid base, height adjustable, brake wheels</t>
  </si>
  <si>
    <t>Easy to install &amp; dismante with flexible viewing angles &amp; study locking devices</t>
  </si>
  <si>
    <t>Swivel</t>
  </si>
  <si>
    <t>Glass Rack</t>
  </si>
  <si>
    <t>•Signage: Project title and SEDA Malaysia’s Logo</t>
  </si>
  <si>
    <t>Digital Signage</t>
  </si>
  <si>
    <t>All-in-one PCs</t>
  </si>
  <si>
    <t>Dell or equivalent</t>
  </si>
  <si>
    <t>HP</t>
  </si>
  <si>
    <t>Dell</t>
  </si>
  <si>
    <t>Optiplex 3046</t>
  </si>
  <si>
    <t>HP-22-B030D</t>
  </si>
  <si>
    <t>HP - All in one 200-5226</t>
  </si>
  <si>
    <t>Inspiron 22 3000</t>
  </si>
  <si>
    <t>HP 22-B201D</t>
  </si>
  <si>
    <t>Inspiron A10 3264</t>
  </si>
  <si>
    <t xml:space="preserve">Screen Size </t>
  </si>
  <si>
    <t>minimum 21.5inch LED Display</t>
  </si>
  <si>
    <t>27inch</t>
  </si>
  <si>
    <t>21.5inch LED</t>
  </si>
  <si>
    <t>21.5inch LCD</t>
  </si>
  <si>
    <t>22inch LED</t>
  </si>
  <si>
    <t>21.5inch</t>
  </si>
  <si>
    <t>Operating Software</t>
  </si>
  <si>
    <t>Win 7 Pro</t>
  </si>
  <si>
    <t>Windows 10 (64bit)</t>
  </si>
  <si>
    <t>Windows 64bit</t>
  </si>
  <si>
    <t>Windows</t>
  </si>
  <si>
    <t>Windows 10 home 64bit</t>
  </si>
  <si>
    <t>Windows 10</t>
  </si>
  <si>
    <t>Intel Core i5-6500</t>
  </si>
  <si>
    <t>Intel Core i3-6100V</t>
  </si>
  <si>
    <t>Intel Pentium E5700</t>
  </si>
  <si>
    <t>Intel Core i3 7th</t>
  </si>
  <si>
    <t>Intel Core i3-7100U (2.4GHz, 3MB cache, 2 cores)</t>
  </si>
  <si>
    <t>i3-7100U</t>
  </si>
  <si>
    <t>Memory</t>
  </si>
  <si>
    <t>4GB</t>
  </si>
  <si>
    <t>4GB DDR4 - 2133</t>
  </si>
  <si>
    <t>2GB</t>
  </si>
  <si>
    <t>4GB DDR4</t>
  </si>
  <si>
    <t>Storage</t>
  </si>
  <si>
    <t>1TB</t>
  </si>
  <si>
    <t>500GB</t>
  </si>
  <si>
    <t>1TB HDD</t>
  </si>
  <si>
    <t>1TB SATA</t>
  </si>
  <si>
    <t>3 years, NBD Onsite</t>
  </si>
  <si>
    <t>3 years</t>
  </si>
  <si>
    <t>Pre-installed Software</t>
  </si>
  <si>
    <t>MS Office 2016</t>
  </si>
  <si>
    <t>MS Office</t>
  </si>
  <si>
    <t>Norton Internet security, MS Office, PDF complete edition</t>
  </si>
  <si>
    <t>MS Office 2016, AutoCAD &amp; Adobe Suite</t>
  </si>
  <si>
    <t>Bing, cyberlink powerdirector, media player &amp; dropbox</t>
  </si>
  <si>
    <t>Cyberlink Software</t>
  </si>
  <si>
    <t>Minitower</t>
  </si>
  <si>
    <t>2xUSB 2.0 
2xUSB 3.0</t>
  </si>
  <si>
    <t>Webcam, mouse, keyboard, USB 2.0 ports &amp; disk drive</t>
  </si>
  <si>
    <t>DTS Studio Sound</t>
  </si>
  <si>
    <t>DVD-RW Drive</t>
  </si>
  <si>
    <t>Mouse &amp; Keyboard</t>
  </si>
  <si>
    <t>Keyboard &amp; optical mouse</t>
  </si>
  <si>
    <t>Keyboard &amp; mouse</t>
  </si>
  <si>
    <t>Mcafee Security Center or equivalent</t>
  </si>
  <si>
    <t>LED screen anti-glare &amp; touch screen</t>
  </si>
  <si>
    <t>Monitoring Room</t>
  </si>
  <si>
    <t>Local</t>
  </si>
  <si>
    <t>Apex</t>
  </si>
  <si>
    <t>Chair: CH-PECO-01
Desk: WK-N2-MT5</t>
  </si>
  <si>
    <t>Room Partition</t>
  </si>
  <si>
    <t>Glass partition with doors and lock set. The glass partition shall have frosted sticker lining for safety measures</t>
  </si>
  <si>
    <t>Tampered glass with lock set &amp; frosted sticker lining</t>
  </si>
  <si>
    <t>20sqft as per requirement</t>
  </si>
  <si>
    <t>Electrical works</t>
  </si>
  <si>
    <t>• Electrical cabling and power socket outlet
• Network cabling and accessories</t>
  </si>
  <si>
    <t>3 Pairs power socket &amp; 2 network points</t>
  </si>
  <si>
    <t>Included</t>
  </si>
  <si>
    <t>Desk</t>
  </si>
  <si>
    <t>PC Desk with cabinet</t>
  </si>
  <si>
    <t>Ikea Linnmon Desk &amp; Metal Cabinet</t>
  </si>
  <si>
    <t>APEX Alulink WK-ALU12-D2S
1200x1480x760mm</t>
  </si>
  <si>
    <t>Office Chair</t>
  </si>
  <si>
    <t>Two (2) units Adjustable Office Chair</t>
  </si>
  <si>
    <t>Large swivel adjustable office chair</t>
  </si>
  <si>
    <t>Presa chair 
1030x620x635mm</t>
  </si>
  <si>
    <t>Quadcopter (drone) with 4K camera</t>
  </si>
  <si>
    <t>DJI or equivalent</t>
  </si>
  <si>
    <t>DJI</t>
  </si>
  <si>
    <t>Upair</t>
  </si>
  <si>
    <t>Phantom 4</t>
  </si>
  <si>
    <t>DJI Phantom 3</t>
  </si>
  <si>
    <t>Phantom 4 (4K UHD)</t>
  </si>
  <si>
    <t>Upair one</t>
  </si>
  <si>
    <t>Camera</t>
  </si>
  <si>
    <t>12 Megapixel with wide angle lens, gimbal and stabilization</t>
  </si>
  <si>
    <t>12.2MP</t>
  </si>
  <si>
    <t>64GB SD</t>
  </si>
  <si>
    <t>SD Card</t>
  </si>
  <si>
    <t>Remote Controll</t>
  </si>
  <si>
    <t>Dedicated controller with 3rd party mobile device screen &amp; DJI Go App</t>
  </si>
  <si>
    <t>1km range</t>
  </si>
  <si>
    <t>FCC: 5km
CE: 3.5km</t>
  </si>
  <si>
    <t>1 year but 6 months for camera &amp; propulsion system</t>
  </si>
  <si>
    <t>2.4GHz</t>
  </si>
  <si>
    <t>1 year but battery 6 months</t>
  </si>
  <si>
    <t>Battery Type</t>
  </si>
  <si>
    <t>LiPo 4S</t>
  </si>
  <si>
    <t>LiPO 4S</t>
  </si>
  <si>
    <t>Lithium-ion</t>
  </si>
  <si>
    <t>3 months</t>
  </si>
  <si>
    <t>2 x LiPO 4S</t>
  </si>
  <si>
    <t>Still photography modes, video recording modes and live view (FPV) mode through tablet and smartphone</t>
  </si>
  <si>
    <t>SD Card, battery spare, hardcase, backpack, lens filter, spare part and manuals</t>
  </si>
  <si>
    <t>Yes but optional</t>
  </si>
  <si>
    <t>Doesn't come with a SD Card (it use USB)</t>
  </si>
  <si>
    <t>Active track &amp; smart return home, etc</t>
  </si>
  <si>
    <t xml:space="preserve">LAPORAN JAWATANKUASA PENILAIAN (TEKNIKAL) TENDER |xx OCT 2016 </t>
  </si>
  <si>
    <t>Projek/ kajian yang seumpama yang pernah dilaksanakan samada projek/ kajian kerajaan/swasta/Negara Luar berkaitan tenaga boleh baharu (RE)</t>
  </si>
  <si>
    <t>8 projek solar pv FIT komersial (RM50juta)</t>
  </si>
  <si>
    <t>&gt;100 PSS &amp; 1 web based dev fraud detection tnb distribution &amp; web base Gaussian Mercer Classififier switchgear</t>
  </si>
  <si>
    <t xml:space="preserve">17 projek solar pv FIT komersial </t>
  </si>
  <si>
    <t>21 projek pv monitoring under WPGSYS Tech</t>
  </si>
  <si>
    <t>2 projek solar pv FIT &amp; 1 projek green school campaign</t>
  </si>
  <si>
    <t>6 projek pv FIT komersil</t>
  </si>
  <si>
    <t>Kurang 2 bulan</t>
  </si>
  <si>
    <t>Lebih 5 bulan</t>
  </si>
  <si>
    <t>Lebih 2 bulan</t>
  </si>
  <si>
    <t>Pengalaman ketua pasukan (sistem solar pv)</t>
  </si>
  <si>
    <t>13 tahun dlm EE, power system &amp; engineering</t>
  </si>
  <si>
    <t>4 tahun sebagai jurutera rekabentuk produk elektronik &amp; 14 tahun perunding projek elektronik &amp; ICT</t>
  </si>
  <si>
    <t>20 tahun dlm RE, power electronic &amp; motor drives</t>
  </si>
  <si>
    <t>14-20 thn communication &amp; power system</t>
  </si>
  <si>
    <t>Jelas. 
Challengers, solution, abstract &amp; system overview &amp; functions</t>
  </si>
  <si>
    <t>Jelas. 
Flowchart, scope of work, technical specs</t>
  </si>
  <si>
    <t>Jelas. Scope of work (data required, data collection method, communication, data storage, data analysis &amp; reporting)</t>
  </si>
  <si>
    <t>Jelas. Scope of work (references, identify concept, parameters, conduct studies, technical tender)</t>
  </si>
  <si>
    <t>Jelas. 
Main barriers, Finding &amp; action plans,  implementation &amp; outcome</t>
  </si>
  <si>
    <t xml:space="preserve">Jelas. Work scope, deliverables, concept, workplan
</t>
  </si>
  <si>
    <t>Ada JV bersama Energy Solution Inc</t>
  </si>
  <si>
    <t>Ada JV bersama TUV Rheinland Energie</t>
  </si>
  <si>
    <t>Ada JV bersama Leonics Co Ltd</t>
  </si>
  <si>
    <t>Tiada carta pasukan projek, hanya carta company. JV bersama 3E Brussels (Belgium)</t>
  </si>
  <si>
    <t>Ad. JV bersama WPGSYS</t>
  </si>
  <si>
    <t>Ada JV bersama IT solution</t>
  </si>
  <si>
    <t>Sijil ISO 9001:2008 &amp; RPVSP</t>
  </si>
  <si>
    <t>Ringkasan Penilaian Teknikal</t>
  </si>
  <si>
    <t>Remark</t>
  </si>
  <si>
    <t>SH 1</t>
  </si>
  <si>
    <t>SH 2</t>
  </si>
  <si>
    <t>SH 3</t>
  </si>
  <si>
    <t>SH 4</t>
  </si>
  <si>
    <t>pengalaman firma secara umum sama ada projek/kajian Kerajaan/Swasta/Negara Luar</t>
  </si>
  <si>
    <r>
      <t>SESI PEMBENTANGAN PROTOTAIP PROJEK</t>
    </r>
    <r>
      <rPr>
        <b/>
        <i/>
        <sz val="12"/>
        <color theme="1"/>
        <rFont val="Arial"/>
        <family val="2"/>
      </rPr>
      <t/>
    </r>
  </si>
  <si>
    <r>
      <t xml:space="preserve">RFP : </t>
    </r>
    <r>
      <rPr>
        <i/>
        <sz val="12"/>
        <color theme="1"/>
        <rFont val="Arial"/>
        <family val="2"/>
      </rPr>
      <t>Design, Develop, Supply, Deliver, Install, Test, Commission, Train &amp; Maintenance of a National PV Monitoring 
          and Performance Database</t>
    </r>
  </si>
  <si>
    <t>Tarikh: 4 April 2017</t>
  </si>
  <si>
    <t>Masa : 9.30 pagi - 5.30 petang</t>
  </si>
  <si>
    <t>Tempat: Bilik Mesyuarat Lestari, SEDA Malaysia</t>
  </si>
  <si>
    <t>Kriteria Pemarkahan</t>
  </si>
  <si>
    <t>Mata Maksima</t>
  </si>
  <si>
    <t>P1</t>
  </si>
  <si>
    <t>P2</t>
  </si>
  <si>
    <t>P3</t>
  </si>
  <si>
    <t>P4</t>
  </si>
  <si>
    <t>P5</t>
  </si>
  <si>
    <t>P6</t>
  </si>
  <si>
    <t>P7</t>
  </si>
  <si>
    <t>Purata</t>
  </si>
  <si>
    <t>Understanding of project</t>
  </si>
  <si>
    <t>5</t>
  </si>
  <si>
    <t>Presentation of proposed solution</t>
  </si>
  <si>
    <t>4</t>
  </si>
  <si>
    <t>Implementation / Team deployment</t>
  </si>
  <si>
    <t>Analysis/Display</t>
  </si>
  <si>
    <t>Mock-up/Prototype/Example</t>
  </si>
  <si>
    <t>Creativity/Enhanced Features</t>
  </si>
  <si>
    <t>Technical support/Troubleshooting</t>
  </si>
  <si>
    <t>Jumlah Markah</t>
  </si>
  <si>
    <t>IR YEOH ENG CHIN</t>
  </si>
  <si>
    <t>Kawan Green Energy Sdn Bhd</t>
  </si>
  <si>
    <t>Tarikh kelulusan PSS: 7/7/2023
Tarikh lanjutan PSS: 7/7/2025</t>
  </si>
  <si>
    <t>Net export capacity PSS: 7 MW 
Net export capacity e-FiT: 2 MW</t>
  </si>
  <si>
    <t>11kV di PMU NEW TASEK (TASK)</t>
  </si>
  <si>
    <t>Lesen Pengilang Kawan Engineering SDN BHD bertarikh 24/2/2022</t>
  </si>
  <si>
    <t>Geran tanah milik Kawan Engineering Sdn Bhd</t>
  </si>
  <si>
    <t xml:space="preserve">Tempoh perjanjian pajakan ialah selama 27 tahun sehingga 31/12/2050. </t>
  </si>
  <si>
    <t>Sumber bamboo chip (40tons/day)</t>
  </si>
  <si>
    <t>33kV di PMU Tanah Merah.</t>
  </si>
  <si>
    <t xml:space="preserve">Net export capacity PSS &amp; e-FiT: 15 MW </t>
  </si>
  <si>
    <t xml:space="preserve">	IR KER FOON LOO (PE Elektrikal)</t>
  </si>
  <si>
    <t>Sumber bamboo chip (400tons/day) &amp; albazia wood chip (356tons/day)</t>
  </si>
  <si>
    <t>1) Geran tanah milik Perbadanan Menteri Besar Kelantan
2) Perjanjian Jual Beli antara Perbadanan Menteri Besar Kelantan dan N&amp;H Plantations Sdn Bhd bertarikh 15/12/2021
3) Letter Undertaking antara N&amp;H Plantations Sdn Bhd dan Lumina Greentech bertarikh 15/1/2025</t>
  </si>
  <si>
    <t xml:space="preserve">1) Geran tanah milik Perbadanan Menteri Besar Kelantan
2) Perjanjian Jual Beli antara Perbadanan Menteri Besar Kelantan dan N&amp;H Plantations Sdn Bhd bertarikh 15/12/2021
</t>
  </si>
  <si>
    <t>Tempoh perjanjian Land Tenancy ialah selama 24 tahun</t>
  </si>
  <si>
    <t>1) KL REFOREST SDN BHD memiliki 10% pegangan saham PYL</t>
  </si>
  <si>
    <t xml:space="preserve">1) PYL mempunyai 2 FSA dari KL Reforest Sdn Bhd (50%) dan Planters International Berhad (50%)
2) Letter Undertaking antara KL Reforest Sdn Bhd dan Lumina Greentech untuk bekalan wood chips bertarikh 27/1/2025
3) Letter Commitment antara Planters International Berhad dan Lumina Greentech untuk bekalan shreded bamboo bertarikh 15/2/2025 </t>
  </si>
  <si>
    <t>1) Bekalan 356 mt/d wood chips dari KL Reforest Sdn Bhd selama 21 tahun
2) Bekalan 450 mt/d shreded bamboo dari Planters International Berhad</t>
  </si>
  <si>
    <t>Boilermech Energy</t>
  </si>
  <si>
    <t xml:space="preserve">	IR ABDUL TALIB BIN SAARI (PE Elektrikal)</t>
  </si>
  <si>
    <t>Renewables Plus Sdn. Bhd.</t>
  </si>
  <si>
    <t xml:space="preserve">Net export capacity PSS &amp; e-FiT: 8.55 MW </t>
  </si>
  <si>
    <t>Sumber napier grass, bamboo &amp; batai tree</t>
  </si>
  <si>
    <t xml:space="preserve">Geran tanah milik Perbadanan Setiausaha Kerajaan Pahang
</t>
  </si>
  <si>
    <t>1) Geran tanah milik Perbadanan Setiausaha Kerajaan Pahang
2) Perjanjian Pajakan antara Perbadanan Setiausaha Kerajaan Pahang dan Amat Bayu Sdn Bhd yang merupakan pemegang saham Eastern Bio bertarikh 20/10/2023
3) Surat Kebenaran Penggunaan Tapak dari Amat Bayu Sdn Bhd kepada Eastern Bio bertarikh 3/2/2025</t>
  </si>
  <si>
    <t>Tempoh pemilikan tapak ialah selama 25 tahun</t>
  </si>
  <si>
    <t>Lokasi sama dengan Amat Bio Sdn Bhd
Nota: Bersebelahan kawasan perindustrian Gebeng</t>
  </si>
  <si>
    <t xml:space="preserve">Bekalan Nappier Grass, Bamboo dan Batai selama 21 tahun dari tarikh FiTCD
</t>
  </si>
  <si>
    <t xml:space="preserve">Net export capacity PSS : 29.99 MW 
Net export capacity e-FiT: 24 MW </t>
  </si>
  <si>
    <t xml:space="preserve">Patuh. Telah diuji mengikut piawaian antarabangsa oleh badan pengujian bertauliah </t>
  </si>
  <si>
    <t xml:space="preserve"> Indicative Term Sheet Supply Contract antara Eastern Bio dan Eastern Power Generation yang merupakan pemegang saham PYL bertarikh 15/2/2025</t>
  </si>
  <si>
    <t>Pemilik bahan api (Eastern Power Generation) ialah pemegang saham PYL (95%)</t>
  </si>
  <si>
    <t>Lokasi sama dengan Eastern Bio Sdn Bhd
Nota: Bersebelahan kawasan perindustrian Gebeng</t>
  </si>
  <si>
    <t>Kombinasi teknologi boiler &amp; pengegasan.
Nota: Kecekapan boiler 22.18%</t>
  </si>
  <si>
    <t>Kombinasi teknologi boiler &amp; pengegasan.
Surat pengiktirafan boiler daripada SEDA kepada BOILERMECH SDN BHD bertarikh 27/2/2015</t>
  </si>
  <si>
    <t xml:space="preserve"> Telah diuji mengikut piawaian antarabangsa oleh badan pengujian bertauliah 
Nota: Teknologi pengegasan hanya merangkumi 18.04MW daripada 30MW kapasiti terpasang. Selebihnya,  penggunaan dandang atau alat pengegas merangkumi 12MW. </t>
  </si>
  <si>
    <t xml:space="preserve">Pelan kawasan yang diluluskan oleh Jabatan Perhutanan Negeri Pahang telah dikemukakan
</t>
  </si>
  <si>
    <t xml:space="preserve">Net export capacity PSS : 4.75 MW 
Net export capacity e-FiT: 4 MW </t>
  </si>
  <si>
    <t>11kV di PMU Temerloh Industri (132/11kV)</t>
  </si>
  <si>
    <t>1) Perjanjian Pengurusan Jangka Panjang untuk 50,170 ekar antara Kerajaan Negeri Pahang dan Amat Bayu yang merupakan pemegang saham Tadau Bio bertarikh 20/10/2023 
2) Perjanjian Pajakan untuk 6.67 ekar antara Amat Bayu dan Tadau Bio bertarikh 3/2/2025</t>
  </si>
  <si>
    <t>Pemilik bahan api (Amat Bayu Sdn Bhd) ialah pemegang saham PYL (90%)</t>
  </si>
  <si>
    <t xml:space="preserve">Kilang pemprosesan palet kayu yang dicadangkan berkongsi dengan 3 permohonan baharu (Eastern Bio, Amat Bio dan Tadau Bio). </t>
  </si>
  <si>
    <t>1) Perjanjian Pengurusan Jangka Panjang untuk 50,170 ekar antara Kerajaan Negeri Pahang dan Amat Bayu yang merupakan pemegang saham Tadau Biomass bertarikh 20/10/2023 
2) Perjanjian Pajakan untuk 6.67 ekar antara Amat Bayu dan Tadau Biomass bertarikh 3/2/2025</t>
  </si>
  <si>
    <t>Tiada isu. Bersebelahan  Lenga POM</t>
  </si>
  <si>
    <t>1) Geran milik Kian Giap Plantations Berhad &amp; Lenga Palmoil Industries Sdn Bhd
2) ONG KWAN WEE merupakan immediate shareholder (0.16%) untuk  Kian Giap Plantations Berhad 
3) ONG KWAN WEE merupakan ultimate shareholder (0.048%) untuk Lenga Palmoil Industries Sdn Bhd</t>
  </si>
  <si>
    <t>1) Ong Kwan Wee merupakan ultimate shareholder (10.2%) Legasi Green
2) ONG KWAN WEE merupakan immediate shareholder (0.16%) untuk  Kian Giap Plantations Berhad 
3) ONG KWAN WEE merupakan ultimate shareholder (0.048%) untuk Lenga Palmoil Industries Sdn Bhd</t>
  </si>
  <si>
    <t>LOO untuk pajakan tanah daripada Dato Sri Yong Tu Sang kepada Sumas Energy bertarikh 10/2/2025 menyatakan 24 years dari tarikh handover tapak</t>
  </si>
  <si>
    <t xml:space="preserve">Shreded wood chips
Nota: Wood waste obtained 
from either forestry, logging, sawmills, furniture manufacturing, construction materials, 
packaging, and the paper industry, </t>
  </si>
  <si>
    <t>Pengiraan kuantiti bahan api menyatakan 108 t/d wood chips dan kapasiti terpasang 5MW.</t>
  </si>
  <si>
    <t>Letter of Offer supply wood chips antara SPPT Development dan Specibill bertarikh 10/2/2025.</t>
  </si>
  <si>
    <t xml:space="preserve">Pemilik bekalan bahan api (SPPT/Pemegang saham SPPT (Dato Sri Yong Tu Sang)) tidak memiliki pegangan saham di Specibill. </t>
  </si>
  <si>
    <t>Letter of Offer for Land Leasing antara Gimzan Plywood SB dan Specibill bertarikh 10/2/2025</t>
  </si>
  <si>
    <t>Pengiraan kuantiti bahan api menyatakan 43 t/d wood chips dan kapasiti terpasang 2MW.</t>
  </si>
  <si>
    <t>Letter of Offer supply wood chips antara SPPT dan Specibill bertarikh 10/2/2025.</t>
  </si>
  <si>
    <t>1) Geran tanah menyatakan rekod urusan pajakan tanah kepada BTM Biomass Products Sdn Bhd selama 30 tahun mulai 12/12/2021 sehingga 11 Disember 2051
2) Lease Agrement antara BTM Biomass Products dan BTM Land  bertarikh 18/2/2025 
Nota: Tempoh pemilikan tapak tidak dinyatakan di dalam Lease Aggrement</t>
  </si>
  <si>
    <t>1) Geran tanah menyatakan rekod urusan pajakan tanah kepada BTM Biomass Products Sdn Bhd selama 30 tahun mulai 12/12/2021 sehingga 11 Disember 2051
2) Lease Agrement antara BTM Biomass Products dan BTM Land  bertarikh 18/2/2025</t>
  </si>
  <si>
    <t xml:space="preserve">Lease Agrement antara BTM Biomass Products dan BTM Land  bertarikh 18/2/2025 </t>
  </si>
  <si>
    <t>1) Geran tanah menyatakan rekod urusan pajakan tanah kepada BTM Biomass Products Sdn Bhd selama 30 tahun mulai 12/12/2021 sehingga 11 Disember 2051
2) Lease Agrement antara BTM Biomass Products dan BTM Land  bertarikh 18/2/2025 
Nota: Tempoh pemilikan tapak tidak dinyatakan di dalam Lease Agrement</t>
  </si>
  <si>
    <t xml:space="preserve">Term Sheet Agreement antara BTM Biomass Products Sdn Bhd dan BTM Land bertarikh 18/2/2025 
</t>
  </si>
  <si>
    <t>Pengiraan kuantiti bahan api menyatakan 192 t/d EFB dan kapasiti terpasang 6.16MW.</t>
  </si>
  <si>
    <t>1) JS Resources merupakan pembekal in-house briquette charcoal (pemilik bekalan bahan api
2) Yoltan Corporation membekalkan briquette charcoal tambahan kepada PYL</t>
  </si>
  <si>
    <t xml:space="preserve">1) JS Resources merupakan pembekal in-house briquette charcoal (pemilik bekalan bahan api
2) Yoltan Corporation membekalkan briquette charcoal tambahan kepada PYL
3) Letter of Intent antara PYL dengan Yoltan Corporation (Pahang) Sdn Bhd bertarikh 1/2/2025 </t>
  </si>
  <si>
    <t>1) Novation Lease Agreement antara Koperasi Pembangunan Keluarga Haji Mohamad Perak (KPMP) Berhad (Lessor), K Biofuel Sdn Bhd (Original Lessee) dan Magenko Renewables (Substitute Lessee) bertarikh 1/12/2024
2) Novation Lease Agreement (daripada K Biofuel kepada Magenko) yang dikemukakan ialah untuk Magenko mengusahakan penanaman buluh di tanah kosong tersebut. 
3) S&amp;P untuk supply bamboo chips antara MyB Bio Energy dan Magenko bertarikh 20/7/2023</t>
  </si>
  <si>
    <t>1) Sumber bamboo chip
2) Tempoh pembekalan bahan api ialah 25 tahun</t>
  </si>
  <si>
    <t>Nota: GPS coordinate kilang bersebelahan taman perumahan (~300m)
MO akan mengadakan sesi temuduga dengan PYL</t>
  </si>
  <si>
    <t>Tiada dinyatakan
Nota: Advanced Boiler Sdn Bhd ialah pengilang Boiler
PYL perlu justify EPCC works</t>
  </si>
  <si>
    <t xml:space="preserve">Geran tanah milik Ikhtiar Gawa 
</t>
  </si>
  <si>
    <t>1) Pemilik bagi bekalan bahan api (MyB Bio Energy) tidak memiliki sekurang-kurangnya 10% saham dalam PYL (Magenko).
2) Magenko merupakan pemilik/pengusaha bahan api (subject to temuduga)</t>
  </si>
  <si>
    <t>Fuel Stock Agreement antara Ikhtiar Gawa dan Hutan Melintang bertarikh 30/8/2022</t>
  </si>
  <si>
    <t>Pengiraan indikatif tenaga 600 t/d bahan api mencukupi untuk menghasilkan 15MW kapasiti terpasang.</t>
  </si>
  <si>
    <t>1) Geran tanah milik Ikhtiar Gawa 
2) Land Lease Agreement antara Ikhtiar Gawa dan Hutan Melintang bertarikh 30/8/2022
3) Tan Tang Seong memiliki pegangan saham 100% di Hutan Melintang dan juga 80% di Ikhtiar Gawa Sdn Bhd</t>
  </si>
  <si>
    <t>1) Fuel Stock Agreement antara Ikhtiar Gawa dan Hutan Melintang bertarikh 30/8/2022
2)  Tan Tang Seong memiliki pegangan saham 100% di Hutan Melintang dan juga 80% di Ikhtiar Gawa Sdn Bhd</t>
  </si>
  <si>
    <t>Lenga POM mampu membekalkan bahan api 11.72 t/h bagi kapasiti terpasang 5.5MW.</t>
  </si>
  <si>
    <t>Ada. Geran tanah hak milik Tenaga Sulpom</t>
  </si>
  <si>
    <t>Geran tanah hak milik Tenaga Sulpom</t>
  </si>
  <si>
    <t xml:space="preserve">1) FSA antara Tenaga Sulpom dan Koldan Win Sdn Bhd 
2) FSA antara Tenaga Sulpom dan Seri Morib Palm Oil Mill Sdn Bhd </t>
  </si>
  <si>
    <t>1) Seri Ulu Langat Palm Oil Mill Sdn Bhd merupakan immediate shareholder PYL (79.99%)</t>
  </si>
  <si>
    <t>Ya. Sumber di FSA ialah EFP, PMF &amp; PKS</t>
  </si>
  <si>
    <r>
      <t xml:space="preserve">1.3 suatu pertubuhan perbadanan yang dibentuk atau ditubuhkan di bawah mana-mana undang-undang bertulis tidak termasuk Pihak Berkuasa; </t>
    </r>
    <r>
      <rPr>
        <b/>
        <sz val="14"/>
        <color theme="1"/>
        <rFont val="Calibri"/>
        <family val="2"/>
        <scheme val="minor"/>
      </rPr>
      <t>ATAU</t>
    </r>
  </si>
  <si>
    <r>
      <t xml:space="preserve">1.4 suatu pertubuhan berdaftar sebagaimana yang ditakrifkan dalam Akta Pertubuhan 1966 [Akta 335]; </t>
    </r>
    <r>
      <rPr>
        <b/>
        <sz val="14"/>
        <color theme="1"/>
        <rFont val="Calibri"/>
        <family val="2"/>
        <scheme val="minor"/>
      </rPr>
      <t>ATAU</t>
    </r>
  </si>
  <si>
    <r>
      <t xml:space="preserve">1.5 suatu koperasi sebagaimana yang ditakrifkan dalam Akta Koperasi 1993 [Akta 502]; </t>
    </r>
    <r>
      <rPr>
        <b/>
        <sz val="14"/>
        <color theme="1"/>
        <rFont val="Calibri"/>
        <family val="2"/>
        <scheme val="minor"/>
      </rPr>
      <t>ATAU</t>
    </r>
  </si>
  <si>
    <r>
      <t xml:space="preserve">1.6 suatu firma sebagaimana yang dinyatakan dalam seksyen 6 Akta Perkongsian 1961 [Akta 135]; </t>
    </r>
    <r>
      <rPr>
        <b/>
        <sz val="14"/>
        <color theme="1"/>
        <rFont val="Calibri"/>
        <family val="2"/>
        <scheme val="minor"/>
      </rPr>
      <t>ATAU</t>
    </r>
  </si>
  <si>
    <r>
      <t xml:space="preserve">LAPORAN JAWATANKUASA PENILAIAN TEKNIKAL </t>
    </r>
    <r>
      <rPr>
        <b/>
        <i/>
        <sz val="14"/>
        <color theme="1"/>
        <rFont val="Calibri"/>
        <family val="2"/>
        <scheme val="minor"/>
      </rPr>
      <t>E-BIDDING</t>
    </r>
    <r>
      <rPr>
        <b/>
        <sz val="14"/>
        <color theme="1"/>
        <rFont val="Calibri"/>
        <family val="2"/>
        <scheme val="minor"/>
      </rPr>
      <t xml:space="preserve"> 2025</t>
    </r>
  </si>
  <si>
    <r>
      <t xml:space="preserve">Ir Looi Huat Chuan (PE Elektrical) SLD in PSS
</t>
    </r>
    <r>
      <rPr>
        <sz val="14"/>
        <color rgb="FF0070C0"/>
        <rFont val="Calibri"/>
        <family val="2"/>
        <scheme val="minor"/>
      </rPr>
      <t>PYL/PKG perlu kemukakan PE Cert utk Ir Looi Huat Chuan atau endorse SLD menggunakan Ir YAHAYA BIN MAT ALIM</t>
    </r>
  </si>
  <si>
    <r>
      <t xml:space="preserve">Ir Yeoh Eng Chin
</t>
    </r>
    <r>
      <rPr>
        <sz val="14"/>
        <color rgb="FF0070C0"/>
        <rFont val="Calibri"/>
        <family val="2"/>
        <scheme val="minor"/>
      </rPr>
      <t>PYL/PKG perlu kemukakan PE Cert utk Ir Yeoh Eng Chin dan tambah info Ir Yeoh Eng Chin di QP e-FiT</t>
    </r>
  </si>
  <si>
    <r>
      <t xml:space="preserve">Ir Looi Huat Chuan
</t>
    </r>
    <r>
      <rPr>
        <sz val="14"/>
        <color rgb="FF0070C0"/>
        <rFont val="Calibri"/>
        <family val="2"/>
        <scheme val="minor"/>
      </rPr>
      <t>PYL/PKG perlu kemukakan PE Cert utk Ir Looi Huat Chuan dan tambah info Ir Looi Huat Chuan di QP e-FiT</t>
    </r>
  </si>
  <si>
    <r>
      <t xml:space="preserve">i) Kuantiti bahan api dari </t>
    </r>
    <r>
      <rPr>
        <b/>
        <sz val="14"/>
        <color rgb="FFFF0000"/>
        <rFont val="Calibri"/>
        <family val="2"/>
        <scheme val="minor"/>
      </rPr>
      <t>PEIP</t>
    </r>
    <r>
      <rPr>
        <sz val="14"/>
        <color rgb="FFFF0000"/>
        <rFont val="Calibri"/>
        <family val="2"/>
        <scheme val="minor"/>
      </rPr>
      <t xml:space="preserve">: 600mt/day (termasuk OPT &amp; OPF). Tapi, berdasarkan semakan di website MPOB, PEIP ialah pengurus ladang, bukan miller 
ii) Tiada info kuantiti bahan api dari </t>
    </r>
    <r>
      <rPr>
        <b/>
        <sz val="14"/>
        <color rgb="FFFF0000"/>
        <rFont val="Calibri"/>
        <family val="2"/>
        <scheme val="minor"/>
      </rPr>
      <t>Astana Indah</t>
    </r>
    <r>
      <rPr>
        <sz val="14"/>
        <color rgb="FFFF0000"/>
        <rFont val="Calibri"/>
        <family val="2"/>
        <scheme val="minor"/>
      </rPr>
      <t xml:space="preserve"> dan </t>
    </r>
    <r>
      <rPr>
        <b/>
        <sz val="14"/>
        <color rgb="FFFF0000"/>
        <rFont val="Calibri"/>
        <family val="2"/>
        <scheme val="minor"/>
      </rPr>
      <t>Kilang Kelapa Sawit Lekir</t>
    </r>
    <r>
      <rPr>
        <sz val="14"/>
        <color rgb="FFFF0000"/>
        <rFont val="Calibri"/>
        <family val="2"/>
        <scheme val="minor"/>
      </rPr>
      <t xml:space="preserve">
iii) PYL perlu jelaskan proses flow untuk OPT dan OPF. </t>
    </r>
  </si>
  <si>
    <r>
      <t xml:space="preserve">Pengiraan kuantiti bahan api menyatakan 15.06 t/h wood chips dan kapasiti terpasang 11MW.
</t>
    </r>
    <r>
      <rPr>
        <sz val="14"/>
        <color rgb="FF0070C0"/>
        <rFont val="Calibri"/>
        <family val="2"/>
        <scheme val="minor"/>
      </rPr>
      <t>Nota: Kapasiti terpasang yang dimohon ialah 11MW. Namun, kapasiti terpasang berdasarkan SLD ialah 10MW</t>
    </r>
  </si>
  <si>
    <r>
      <rPr>
        <sz val="14"/>
        <rFont val="Calibri"/>
        <family val="2"/>
        <scheme val="minor"/>
      </rPr>
      <t xml:space="preserve">1) Pengiraan indikatif tenaga 350 t/d bahan api mencukupi untuk menghasilkan 10MW kapasiti terpasang.
</t>
    </r>
    <r>
      <rPr>
        <sz val="14"/>
        <color rgb="FF0070C0"/>
        <rFont val="Calibri"/>
        <family val="2"/>
        <scheme val="minor"/>
      </rPr>
      <t xml:space="preserve">
Nota: 
i) Justifikasi untuk membuktikan ketersediaan 350 t/d bekalan bahan api oleh BTM Biomass Products Sdn Bhd. </t>
    </r>
  </si>
  <si>
    <r>
      <t>Pengiraan kuantiti bahan api (450 t/d bamboo chips dan 356 t/d wooden chips)</t>
    </r>
    <r>
      <rPr>
        <sz val="14"/>
        <color rgb="FFFF0000"/>
        <rFont val="Calibri"/>
        <family val="2"/>
        <scheme val="minor"/>
      </rPr>
      <t xml:space="preserve"> </t>
    </r>
    <r>
      <rPr>
        <sz val="14"/>
        <rFont val="Calibri"/>
        <family val="2"/>
        <scheme val="minor"/>
      </rPr>
      <t xml:space="preserve">mencukupi </t>
    </r>
    <r>
      <rPr>
        <sz val="14"/>
        <color theme="1"/>
        <rFont val="Calibri"/>
        <family val="2"/>
        <scheme val="minor"/>
      </rPr>
      <t xml:space="preserve">untuk kapasiti terpasang 18MW. 
</t>
    </r>
  </si>
  <si>
    <r>
      <t>Pengiraan kuantiti bahan api (Napier Grass pellets 13.86 t/h)</t>
    </r>
    <r>
      <rPr>
        <sz val="14"/>
        <color rgb="FFFF0000"/>
        <rFont val="Calibri"/>
        <family val="2"/>
        <scheme val="minor"/>
      </rPr>
      <t xml:space="preserve"> </t>
    </r>
    <r>
      <rPr>
        <sz val="14"/>
        <rFont val="Calibri"/>
        <family val="2"/>
        <scheme val="minor"/>
      </rPr>
      <t>mencukupi unt</t>
    </r>
    <r>
      <rPr>
        <sz val="14"/>
        <color theme="1"/>
        <rFont val="Calibri"/>
        <family val="2"/>
        <scheme val="minor"/>
      </rPr>
      <t xml:space="preserve">uk kapasiti terpasang 11.48MW. 
</t>
    </r>
  </si>
  <si>
    <r>
      <t>Pengiraan kuantiti bahan api (Napier Grass pellets 5.94 t/h)</t>
    </r>
    <r>
      <rPr>
        <sz val="14"/>
        <color rgb="FFFF0000"/>
        <rFont val="Calibri"/>
        <family val="2"/>
        <scheme val="minor"/>
      </rPr>
      <t xml:space="preserve"> </t>
    </r>
    <r>
      <rPr>
        <sz val="14"/>
        <rFont val="Calibri"/>
        <family val="2"/>
        <scheme val="minor"/>
      </rPr>
      <t>mencukupi unt</t>
    </r>
    <r>
      <rPr>
        <sz val="14"/>
        <color theme="1"/>
        <rFont val="Calibri"/>
        <family val="2"/>
        <scheme val="minor"/>
      </rPr>
      <t xml:space="preserve">uk kapasiti terpasang 5.1MW. 
</t>
    </r>
    <r>
      <rPr>
        <sz val="14"/>
        <color rgb="FF0070C0"/>
        <rFont val="Calibri"/>
        <family val="2"/>
        <scheme val="minor"/>
      </rPr>
      <t xml:space="preserve">Justifikasi kuantiti bahan api Napier Grass pellets 5.94 t/h </t>
    </r>
    <r>
      <rPr>
        <sz val="14"/>
        <color theme="1"/>
        <rFont val="Calibri"/>
        <family val="2"/>
        <scheme val="minor"/>
      </rPr>
      <t xml:space="preserve">
</t>
    </r>
  </si>
  <si>
    <r>
      <t xml:space="preserve">Pengiraan kuantiti bahan api (40 t/d bamboo chips) </t>
    </r>
    <r>
      <rPr>
        <sz val="14"/>
        <color rgb="FFFF0000"/>
        <rFont val="Calibri"/>
        <family val="2"/>
        <scheme val="minor"/>
      </rPr>
      <t xml:space="preserve"> </t>
    </r>
    <r>
      <rPr>
        <sz val="14"/>
        <rFont val="Calibri"/>
        <family val="2"/>
        <scheme val="minor"/>
      </rPr>
      <t>mencukupi untuk</t>
    </r>
    <r>
      <rPr>
        <sz val="14"/>
        <color theme="1"/>
        <rFont val="Calibri"/>
        <family val="2"/>
        <scheme val="minor"/>
      </rPr>
      <t xml:space="preserve"> kapasiti terpasang 3MW. 
</t>
    </r>
    <r>
      <rPr>
        <sz val="14"/>
        <color rgb="FF0070C0"/>
        <rFont val="Calibri"/>
        <family val="2"/>
        <scheme val="minor"/>
      </rPr>
      <t xml:space="preserve">PYL perlu kemukakan justifikasi 40t/d bamboo chips yang dikira.
</t>
    </r>
    <r>
      <rPr>
        <sz val="14"/>
        <color theme="1"/>
        <rFont val="Calibri"/>
        <family val="2"/>
        <scheme val="minor"/>
      </rPr>
      <t xml:space="preserve">
</t>
    </r>
  </si>
  <si>
    <r>
      <t xml:space="preserve">Pengiraan kuantiti bahan api (Napier Grass </t>
    </r>
    <r>
      <rPr>
        <sz val="14"/>
        <color rgb="FFFF0000"/>
        <rFont val="Calibri"/>
        <family val="2"/>
        <scheme val="minor"/>
      </rPr>
      <t>XX</t>
    </r>
    <r>
      <rPr>
        <sz val="14"/>
        <color theme="1"/>
        <rFont val="Calibri"/>
        <family val="2"/>
        <scheme val="minor"/>
      </rPr>
      <t xml:space="preserve"> t/h dan Albizia’s wood chips</t>
    </r>
    <r>
      <rPr>
        <sz val="14"/>
        <color rgb="FFFF0000"/>
        <rFont val="Calibri"/>
        <family val="2"/>
        <scheme val="minor"/>
      </rPr>
      <t xml:space="preserve"> XX</t>
    </r>
    <r>
      <rPr>
        <sz val="14"/>
        <color theme="1"/>
        <rFont val="Calibri"/>
        <family val="2"/>
        <scheme val="minor"/>
      </rPr>
      <t xml:space="preserve"> t/h) </t>
    </r>
    <r>
      <rPr>
        <sz val="14"/>
        <color rgb="FFFF0000"/>
        <rFont val="Calibri"/>
        <family val="2"/>
        <scheme val="minor"/>
      </rPr>
      <t>tidak dinyatakan</t>
    </r>
    <r>
      <rPr>
        <sz val="14"/>
        <rFont val="Calibri"/>
        <family val="2"/>
        <scheme val="minor"/>
      </rPr>
      <t xml:space="preserve"> unt</t>
    </r>
    <r>
      <rPr>
        <sz val="14"/>
        <color theme="1"/>
        <rFont val="Calibri"/>
        <family val="2"/>
        <scheme val="minor"/>
      </rPr>
      <t xml:space="preserve">uk kapasiti terpasang 30MW. 
</t>
    </r>
    <r>
      <rPr>
        <b/>
        <sz val="14"/>
        <color theme="1"/>
        <rFont val="Calibri"/>
        <family val="2"/>
        <scheme val="minor"/>
      </rPr>
      <t>Nota: Kombinasi teknologi boiler &amp; pengegasan.</t>
    </r>
  </si>
  <si>
    <r>
      <rPr>
        <b/>
        <sz val="14"/>
        <color theme="1"/>
        <rFont val="Calibri"/>
        <family val="2"/>
        <scheme val="minor"/>
      </rPr>
      <t xml:space="preserve">Perjanjian Bekalan Bahan Api
</t>
    </r>
    <r>
      <rPr>
        <sz val="14"/>
        <color theme="1"/>
        <rFont val="Calibri"/>
        <family val="2"/>
        <scheme val="minor"/>
      </rPr>
      <t>Bagi loji biojisim yang menggunakan sisa pertanian termasuk sisa haiwan dan sisa perindustrian yang melibatkan sumber perkayuan sebagai sumber bahan api: salinan imbasan perjanjian pembekalan bahan api/ dokumen terma dan syarat (</t>
    </r>
    <r>
      <rPr>
        <i/>
        <sz val="14"/>
        <color theme="1"/>
        <rFont val="Calibri"/>
        <family val="2"/>
        <scheme val="minor"/>
      </rPr>
      <t>term sheet</t>
    </r>
    <r>
      <rPr>
        <sz val="14"/>
        <color theme="1"/>
        <rFont val="Calibri"/>
        <family val="2"/>
        <scheme val="minor"/>
      </rPr>
      <t xml:space="preserve">) daripada entiti yang akan membekalkan sumber boleh baharu
</t>
    </r>
  </si>
  <si>
    <r>
      <t>Butiran pihak-pihak yang terlibat secara langsung dalam urus niaga pembekalan bahan api, atau diserahkan hak penggunaan bahan api (</t>
    </r>
    <r>
      <rPr>
        <i/>
        <sz val="14"/>
        <color theme="1"/>
        <rFont val="Calibri"/>
        <family val="2"/>
        <scheme val="minor"/>
      </rPr>
      <t>Assignment of Rights</t>
    </r>
    <r>
      <rPr>
        <sz val="14"/>
        <color theme="1"/>
        <rFont val="Calibri"/>
        <family val="2"/>
        <scheme val="minor"/>
      </rPr>
      <t>) - PYL/PKG mempunyai hak penggunaan bahan api</t>
    </r>
  </si>
  <si>
    <r>
      <t xml:space="preserve">1) Letter of Offer daripada Lenga Palmoil Industries Sdn Bhd kepada Envirofeed yang merupakan immediate shareholder (12%) kepada Legasi Green bertarikh 14/2/2025
2) Letter of Offer daripada Envirofeed kepada Legasi Green bertarikh 14/2/2025
Nota: 
</t>
    </r>
    <r>
      <rPr>
        <sz val="14"/>
        <color rgb="FF0070C0"/>
        <rFont val="Calibri"/>
        <family val="2"/>
        <scheme val="minor"/>
      </rPr>
      <t xml:space="preserve">i) Terdapat pertindihan FSA di Lenga POM (Legasi Green Resources &amp; </t>
    </r>
    <r>
      <rPr>
        <b/>
        <sz val="14"/>
        <color rgb="FF0070C0"/>
        <rFont val="Calibri"/>
        <family val="2"/>
        <scheme val="minor"/>
      </rPr>
      <t>PKG</t>
    </r>
    <r>
      <rPr>
        <sz val="14"/>
        <color rgb="FF0070C0"/>
        <rFont val="Calibri"/>
        <family val="2"/>
        <scheme val="minor"/>
      </rPr>
      <t xml:space="preserve"> Samaiden). PYL perlu pastikan bahawa bahan api mencukupi bagi kedua-dua projek.</t>
    </r>
  </si>
  <si>
    <r>
      <rPr>
        <sz val="14"/>
        <rFont val="Calibri"/>
        <family val="2"/>
        <scheme val="minor"/>
      </rPr>
      <t xml:space="preserve">1) Letter of Offer supply wood chips dari SPPT Development (peladang) kepada Sumas Energy bertarikh 10/2/2025
2) Dato Sri Yong Tu Sang merupakan immediate shareholder (36%) kepada Sumas Energy dan merupakan immediate shareholder (100%) kepada SPPT Development. </t>
    </r>
    <r>
      <rPr>
        <sz val="14"/>
        <color rgb="FF0070C0"/>
        <rFont val="Calibri"/>
        <family val="2"/>
        <scheme val="minor"/>
      </rPr>
      <t xml:space="preserve">
Nota: PYL perlu kemukakan dokumen seperti berikut: 
i) Forest concessions untuk SPPT Development Sdn Bhd (SPPT); dan
ii) Sijil pendaftaran kilang kayu yang membekalkan bahan api kepada Sumas Energy
2) Justifikasi bekalan bahan api yang cukup memandangkan SPPT turut membekalkan kayu balak kepada beberapa kilang biojisim yang berdekatan seperti BTM Land &amp; Specibill</t>
    </r>
  </si>
  <si>
    <r>
      <rPr>
        <sz val="14"/>
        <rFont val="Calibri"/>
        <family val="2"/>
        <scheme val="minor"/>
      </rPr>
      <t>Letter of Offer supply wood chips antara SPPT Development dan Specibill bertarikh 10/2/2025.</t>
    </r>
    <r>
      <rPr>
        <sz val="14"/>
        <color rgb="FF0070C0"/>
        <rFont val="Calibri"/>
        <family val="2"/>
        <scheme val="minor"/>
      </rPr>
      <t xml:space="preserve">
1) PYL perlu kemukakan dokumen seperti berikut: 
i) Forest concessions untuk SPPT Development Sdn Bhd (SPPT); dan
ii) Sijil pendaftaran kilang kayu yang membekalkan bahan api kepada Specibill
2) Justifikasi bekalan bahan api yang cukup memandangkan SPPT turut membekalkan kayu balak kepada beberapa kilang biojisim yang berdekatan seperti BTM Land &amp; Sumas Energy</t>
    </r>
  </si>
  <si>
    <r>
      <rPr>
        <sz val="14"/>
        <rFont val="Calibri"/>
        <family val="2"/>
        <scheme val="minor"/>
      </rPr>
      <t>Letter of Offer supply wood chips antara SPPT dan Specibill bertarikh 10/2/2025.</t>
    </r>
    <r>
      <rPr>
        <sz val="14"/>
        <color rgb="FF0070C0"/>
        <rFont val="Calibri"/>
        <family val="2"/>
        <scheme val="minor"/>
      </rPr>
      <t xml:space="preserve">
1) PYL perlu kemukakan dokumen seperti berikut: 
i) Forest concessions untuk SPPT Development Sdn Bhd (SPPT); dan
ii) Sijil pendaftaran kilang kayu yang membekalkan bahan api kepada Specibill
2) Justifikasi bekalan bahan api yang cukup memandangkan SPPT turut membekalkan kayu balak kepada beberapa kilang biojisim yang berdekatan seperti BTM Land &amp; Sumas Energy</t>
    </r>
  </si>
  <si>
    <r>
      <t xml:space="preserve">1) Indicative Term Sheet Supply Contract antara Eastern Bio dan Eastern Power Generation yang merupakan pemegang saham PYL bertarikh 15/2/2025
</t>
    </r>
    <r>
      <rPr>
        <sz val="14"/>
        <color rgb="FF0070C0"/>
        <rFont val="Calibri"/>
        <family val="2"/>
        <scheme val="minor"/>
      </rPr>
      <t xml:space="preserve">PYL perlu kemukakan Concession Agreement bagi tanaman Nappier Grass, Bamboo dan Batai seluas 50,170acre </t>
    </r>
    <r>
      <rPr>
        <sz val="14"/>
        <color theme="1"/>
        <rFont val="Calibri"/>
        <family val="2"/>
        <scheme val="minor"/>
      </rPr>
      <t xml:space="preserve">
</t>
    </r>
  </si>
  <si>
    <r>
      <t xml:space="preserve">1) Indicative Term Sheet Supply Contract antara Tadau Biomass dan Amat Bayu yang merupakan pemegang saham PYL bertarikh 15/2/2025
</t>
    </r>
    <r>
      <rPr>
        <sz val="14"/>
        <color rgb="FF0070C0"/>
        <rFont val="Calibri"/>
        <family val="2"/>
        <scheme val="minor"/>
      </rPr>
      <t>PYL perlu kemukakan Memorandum Persefahaman (MOU) antara Perbadanan Setiausaha Kerajaan (PSK) dan Amat Bayu bertarikh 21/9/2022</t>
    </r>
    <r>
      <rPr>
        <sz val="14"/>
        <color theme="1"/>
        <rFont val="Calibri"/>
        <family val="2"/>
        <scheme val="minor"/>
      </rPr>
      <t xml:space="preserve"> </t>
    </r>
    <r>
      <rPr>
        <sz val="14"/>
        <color rgb="FF0070C0"/>
        <rFont val="Calibri"/>
        <family val="2"/>
        <scheme val="minor"/>
      </rPr>
      <t>untuk tentukan keluasan kawasan Zon Ladang Hutan</t>
    </r>
  </si>
  <si>
    <r>
      <t>1) Letter of Offer daripada Lenga Palmoil Industries Sdn Bhd kepada Envirofeed yang merupakan immediate shareholder (12%) kepada Legasi Green bertarikh 14/2/2025
2) Letter of Offer daripada Envirofeed kepada Legasi Green bertarikh 14/2/2025</t>
    </r>
    <r>
      <rPr>
        <sz val="14"/>
        <color rgb="FF0070C0"/>
        <rFont val="Calibri"/>
        <family val="2"/>
        <scheme val="minor"/>
      </rPr>
      <t xml:space="preserve">
</t>
    </r>
  </si>
  <si>
    <r>
      <t xml:space="preserve">Sumber TBB memenuhi Peraturan-Peraturan Tenaga Boleh Baharu (Kriteria bagi Sumber Boleh Baharu) 2011 dan pindaannya </t>
    </r>
    <r>
      <rPr>
        <sz val="14"/>
        <color rgb="FFFF0000"/>
        <rFont val="Calibri"/>
        <family val="2"/>
        <scheme val="minor"/>
      </rPr>
      <t>kecuali sisa perbandaran</t>
    </r>
    <r>
      <rPr>
        <sz val="14"/>
        <color theme="1"/>
        <rFont val="Calibri"/>
        <family val="2"/>
        <scheme val="minor"/>
      </rPr>
      <t>.</t>
    </r>
  </si>
  <si>
    <r>
      <t>Butiran pihak-pihak yang terlibat secara langsung dalam urus niaga hak pemilikan atau penggunaan tapak, atau, diserahkan hak pemilikan atau penggunaan tapak yang berkaitan (</t>
    </r>
    <r>
      <rPr>
        <i/>
        <sz val="14"/>
        <color theme="1"/>
        <rFont val="Calibri"/>
        <family val="2"/>
        <scheme val="minor"/>
      </rPr>
      <t>Assignment of Rights</t>
    </r>
    <r>
      <rPr>
        <sz val="14"/>
        <color theme="1"/>
        <rFont val="Calibri"/>
        <family val="2"/>
        <scheme val="minor"/>
      </rPr>
      <t>) - PYL/PKG mempunyai hak pemilik atau pajakan atau penggunaan tapak</t>
    </r>
  </si>
  <si>
    <r>
      <rPr>
        <sz val="14"/>
        <rFont val="Calibri"/>
        <family val="2"/>
        <scheme val="minor"/>
      </rPr>
      <t>1) Geran tanah milik SSS Synergy Sdn Bhd
2) Letter of Offer for S&amp;P antara SSS Synergy Sdn Bhd dan Dato Sri Yong Tu Sang yang merupakan immediate shareholder (36%) Sumas Energy bertarikh 3/2/2025
3) LOO untuk pajakan tanah daripada Dato Sri Yong Tu Sang kepada Sumas Energy bertarikh 10/2/2025</t>
    </r>
    <r>
      <rPr>
        <sz val="14"/>
        <color rgb="FF0070C0"/>
        <rFont val="Calibri"/>
        <family val="2"/>
        <scheme val="minor"/>
      </rPr>
      <t xml:space="preserve">
PYL perlu kemukakan berikut:  
i) Original copy of Letter of Offer to Purchase and Acceptance to Sell tapak projek; dan
ii) Sales and Purchase Agreement (seperti yang dinyatakan di syarat 1.5 LOO for S&amp;P)</t>
    </r>
  </si>
  <si>
    <r>
      <t xml:space="preserve">1) Geran tanah milik Kawan Engineering Sdn Bhd
2) Lease Agreement antara Kawan Engineering Sdn Bhd dan Magenko Renewables bertarikh </t>
    </r>
    <r>
      <rPr>
        <sz val="14"/>
        <rFont val="Calibri"/>
        <family val="2"/>
        <scheme val="minor"/>
      </rPr>
      <t>11/2/2025</t>
    </r>
  </si>
  <si>
    <r>
      <t xml:space="preserve">1) Letter of Offer daripada Lenga Palmoil Industries Sdn Bhd kepada Envirofeed yang merupakan immediate shareholder (12%) kepada Legasi Green bertarikh 14/2/2025
2) Letter of Offer daripada Envirofeed kepada Legasi Green bertarikh 14/2/2025
3) Tiada tempoh hak pemilikan dinyatakan </t>
    </r>
    <r>
      <rPr>
        <sz val="14"/>
        <color rgb="FF0070C0"/>
        <rFont val="Calibri"/>
        <family val="2"/>
        <scheme val="minor"/>
      </rPr>
      <t xml:space="preserve">
</t>
    </r>
  </si>
  <si>
    <r>
      <t xml:space="preserve">1) Geran tanah milik Gimzan Plywood SB </t>
    </r>
    <r>
      <rPr>
        <b/>
        <sz val="14"/>
        <rFont val="Calibri"/>
        <family val="2"/>
        <scheme val="minor"/>
      </rPr>
      <t>(PT Lot 12373 bersamaan dengan Specibill 2MW)</t>
    </r>
    <r>
      <rPr>
        <sz val="14"/>
        <color theme="1"/>
        <rFont val="Calibri"/>
        <family val="2"/>
        <scheme val="minor"/>
      </rPr>
      <t xml:space="preserve">
2) Letter of Offer for Land Leasing antara Gimzan Plywood SB dan Specibill bertarikh 10/2/2025</t>
    </r>
  </si>
  <si>
    <r>
      <t>1) Geran tanah milik Jeng Huat (Bahau) Realty SB</t>
    </r>
    <r>
      <rPr>
        <b/>
        <sz val="14"/>
        <rFont val="Calibri"/>
        <family val="2"/>
        <scheme val="minor"/>
      </rPr>
      <t xml:space="preserve"> </t>
    </r>
    <r>
      <rPr>
        <sz val="14"/>
        <color theme="1"/>
        <rFont val="Calibri"/>
        <family val="2"/>
        <scheme val="minor"/>
      </rPr>
      <t xml:space="preserve">
2) Preliminary Agreement antara Jeng Huat (Bahau) Realty SB  dan Biogreen Productivity bertarikh 12/2/2025
</t>
    </r>
  </si>
  <si>
    <r>
      <t>1) Geran tanah milik Gimzan Plywood SB</t>
    </r>
    <r>
      <rPr>
        <b/>
        <sz val="14"/>
        <rFont val="Calibri"/>
        <family val="2"/>
        <scheme val="minor"/>
      </rPr>
      <t xml:space="preserve"> (PT Lot 12373 bersamaan dengan Specibill 5MW)</t>
    </r>
    <r>
      <rPr>
        <sz val="14"/>
        <color theme="1"/>
        <rFont val="Calibri"/>
        <family val="2"/>
        <scheme val="minor"/>
      </rPr>
      <t xml:space="preserve">
2) Letter of Offer for Land Leasing antara Gimzan Plywood SB dan Specibill bertarikh 10/2/2025
</t>
    </r>
  </si>
  <si>
    <r>
      <t>Semakan titik sambungan (</t>
    </r>
    <r>
      <rPr>
        <i/>
        <sz val="14"/>
        <color theme="1"/>
        <rFont val="Calibri"/>
        <family val="2"/>
        <scheme val="minor"/>
      </rPr>
      <t>switchgear)</t>
    </r>
    <r>
      <rPr>
        <sz val="14"/>
        <color theme="1"/>
        <rFont val="Calibri"/>
        <family val="2"/>
        <scheme val="minor"/>
      </rPr>
      <t xml:space="preserve"> berbanding dengan permohonan lain dan kelulusan galakan sedia ada:
(a) Sebarang pertindihan dengan permohonan baharu perlu dicatatkan dan dibandingkan. 
(b)</t>
    </r>
    <r>
      <rPr>
        <sz val="14"/>
        <rFont val="Calibri"/>
        <family val="2"/>
        <scheme val="minor"/>
      </rPr>
      <t xml:space="preserve"> Pertindihan dengan kelulusan galakan sedia ada tidak dibenarkan kecuali permohonan di bawah kaedah 7(1) dan 8(1) </t>
    </r>
    <r>
      <rPr>
        <i/>
        <sz val="14"/>
        <color theme="1"/>
        <rFont val="Calibri"/>
        <family val="2"/>
        <scheme val="minor"/>
      </rPr>
      <t xml:space="preserve">FiA Rules.
</t>
    </r>
    <r>
      <rPr>
        <sz val="14"/>
        <color theme="1"/>
        <rFont val="Calibri"/>
        <family val="2"/>
        <scheme val="minor"/>
      </rPr>
      <t xml:space="preserve">
Semakan lanjut dengan pihak PLP bagi sebarang pertindihan untuk memastikan had kapasiti sambungan.</t>
    </r>
  </si>
  <si>
    <r>
      <t xml:space="preserve">11kV di PMU Chukai 
</t>
    </r>
    <r>
      <rPr>
        <sz val="14"/>
        <color rgb="FFFF0000"/>
        <rFont val="Calibri"/>
        <family val="2"/>
        <scheme val="minor"/>
      </rPr>
      <t>(Bertindih dengan Permohonan BTM Land Sdn Bhd 10MW)</t>
    </r>
  </si>
  <si>
    <r>
      <t xml:space="preserve">11kV di PMU Kuala Berang (KBRG)
</t>
    </r>
    <r>
      <rPr>
        <sz val="14"/>
        <color rgb="FFFF0000"/>
        <rFont val="Calibri"/>
        <family val="2"/>
        <scheme val="minor"/>
      </rPr>
      <t>(titik sambungan bertinidh di PMU KBRG11 dengan permohonan Vila Sutera Sdn Bhd 1.3MW 0.2883/KWj)</t>
    </r>
  </si>
  <si>
    <r>
      <t xml:space="preserve">11kV di PMU Chukai
</t>
    </r>
    <r>
      <rPr>
        <sz val="14"/>
        <color rgb="FFFF0000"/>
        <rFont val="Calibri"/>
        <family val="2"/>
        <scheme val="minor"/>
      </rPr>
      <t>(Bertindih dengan Permohonan Sumas Energy Sdn Bhd 11MW)</t>
    </r>
  </si>
  <si>
    <r>
      <t xml:space="preserve">Semakan sekiranya kaedah 7(1) dan 8(1) </t>
    </r>
    <r>
      <rPr>
        <i/>
        <sz val="14"/>
        <rFont val="Calibri"/>
        <family val="2"/>
        <scheme val="minor"/>
      </rPr>
      <t>FiA Rules</t>
    </r>
    <r>
      <rPr>
        <sz val="14"/>
        <rFont val="Calibri"/>
        <family val="2"/>
        <scheme val="minor"/>
      </rPr>
      <t xml:space="preserve"> terpakai, pepasangan dalam kelulusan galakan sedia ada dan permohonan baharu perlu bersambung ke titik sambungan dengan menggunakan</t>
    </r>
    <r>
      <rPr>
        <b/>
        <sz val="14"/>
        <rFont val="Calibri"/>
        <family val="2"/>
        <scheme val="minor"/>
      </rPr>
      <t xml:space="preserve"> kabel saling hubungan dan meter hasil yang sama</t>
    </r>
    <r>
      <rPr>
        <sz val="14"/>
        <rFont val="Calibri"/>
        <family val="2"/>
        <scheme val="minor"/>
      </rPr>
      <t xml:space="preserve">.
</t>
    </r>
    <r>
      <rPr>
        <b/>
        <sz val="14"/>
        <rFont val="Calibri"/>
        <family val="2"/>
        <scheme val="minor"/>
      </rPr>
      <t>Nota</t>
    </r>
    <r>
      <rPr>
        <sz val="14"/>
        <rFont val="Calibri"/>
        <family val="2"/>
        <scheme val="minor"/>
      </rPr>
      <t xml:space="preserve">: "Tidak terpakai" merujuk kepada permohonan di bawah kaedah 5 dan 6 </t>
    </r>
    <r>
      <rPr>
        <i/>
        <sz val="14"/>
        <rFont val="Calibri"/>
        <family val="2"/>
        <scheme val="minor"/>
      </rPr>
      <t>FiA Rules</t>
    </r>
    <r>
      <rPr>
        <sz val="14"/>
        <rFont val="Calibri"/>
        <family val="2"/>
        <scheme val="minor"/>
      </rPr>
      <t xml:space="preserve"> yang tidak melibatkan kelulusan galakan sedia ada.</t>
    </r>
  </si>
  <si>
    <r>
      <t xml:space="preserve">Mematuhi kaedah 7(1) dan 8(1) </t>
    </r>
    <r>
      <rPr>
        <i/>
        <sz val="14"/>
        <color theme="1"/>
        <rFont val="Calibri"/>
        <family val="2"/>
        <scheme val="minor"/>
      </rPr>
      <t>FiA Rules</t>
    </r>
  </si>
  <si>
    <r>
      <t xml:space="preserve">Tidak mematuhi kaedah 7(1) dan 8(1) </t>
    </r>
    <r>
      <rPr>
        <i/>
        <sz val="14"/>
        <color theme="1"/>
        <rFont val="Calibri"/>
        <family val="2"/>
        <scheme val="minor"/>
      </rPr>
      <t>FiA Rules</t>
    </r>
  </si>
  <si>
    <r>
      <t xml:space="preserve">Semakan sekiranya kaedah 7(2) dan 8(2) </t>
    </r>
    <r>
      <rPr>
        <i/>
        <sz val="14"/>
        <rFont val="Calibri"/>
        <family val="2"/>
        <scheme val="minor"/>
      </rPr>
      <t>FiA Rules</t>
    </r>
    <r>
      <rPr>
        <sz val="14"/>
        <rFont val="Calibri"/>
        <family val="2"/>
        <scheme val="minor"/>
      </rPr>
      <t xml:space="preserve"> terpakai, pepasangan dalam kelulusan galakan sedia ada dan permohonan baharu perlu menggunakan</t>
    </r>
    <r>
      <rPr>
        <b/>
        <sz val="14"/>
        <rFont val="Calibri"/>
        <family val="2"/>
        <scheme val="minor"/>
      </rPr>
      <t xml:space="preserve"> kabel saling hubungan dan meter hasil yang berasingan</t>
    </r>
    <r>
      <rPr>
        <sz val="14"/>
        <rFont val="Calibri"/>
        <family val="2"/>
        <scheme val="minor"/>
      </rPr>
      <t xml:space="preserve">.
</t>
    </r>
    <r>
      <rPr>
        <b/>
        <sz val="14"/>
        <rFont val="Calibri"/>
        <family val="2"/>
        <scheme val="minor"/>
      </rPr>
      <t xml:space="preserve">Nota: </t>
    </r>
    <r>
      <rPr>
        <sz val="14"/>
        <rFont val="Calibri"/>
        <family val="2"/>
        <scheme val="minor"/>
      </rPr>
      <t xml:space="preserve">"Tidak terpakai" merujuk kepada permohonan di bawah kaedah 5 dan 6 </t>
    </r>
    <r>
      <rPr>
        <i/>
        <sz val="14"/>
        <rFont val="Calibri"/>
        <family val="2"/>
        <scheme val="minor"/>
      </rPr>
      <t>FiA Rules</t>
    </r>
    <r>
      <rPr>
        <sz val="14"/>
        <rFont val="Calibri"/>
        <family val="2"/>
        <scheme val="minor"/>
      </rPr>
      <t xml:space="preserve"> yang tidak melibatkan kelulusan galakan sedia ada.</t>
    </r>
  </si>
  <si>
    <r>
      <t xml:space="preserve">Mematuhi kaedah 7(2) dan 8(2) </t>
    </r>
    <r>
      <rPr>
        <i/>
        <sz val="14"/>
        <color theme="1"/>
        <rFont val="Calibri"/>
        <family val="2"/>
        <scheme val="minor"/>
      </rPr>
      <t>FiA Rules</t>
    </r>
  </si>
  <si>
    <r>
      <t xml:space="preserve">Tidak mematuhi kaedah 7(2) dan 8(2) </t>
    </r>
    <r>
      <rPr>
        <i/>
        <sz val="14"/>
        <color theme="1"/>
        <rFont val="Calibri"/>
        <family val="2"/>
        <scheme val="minor"/>
      </rPr>
      <t>FiA Rules</t>
    </r>
  </si>
  <si>
    <r>
      <t xml:space="preserve">Sekiranya perenggan 12(1)(c) </t>
    </r>
    <r>
      <rPr>
        <i/>
        <sz val="14"/>
        <color theme="1"/>
        <rFont val="Calibri"/>
        <family val="2"/>
        <scheme val="minor"/>
      </rPr>
      <t xml:space="preserve">T&amp;O Rules </t>
    </r>
    <r>
      <rPr>
        <sz val="14"/>
        <color theme="1"/>
        <rFont val="Calibri"/>
        <family val="2"/>
        <scheme val="minor"/>
      </rPr>
      <t xml:space="preserve">terpakai berhubung pemilikan kesemua pepasangan oleh satu pemegang kelulusan galakan (PKG) bagi pepasangan berbilang TBB (sambungan </t>
    </r>
    <r>
      <rPr>
        <i/>
        <sz val="14"/>
        <color theme="1"/>
        <rFont val="Calibri"/>
        <family val="2"/>
        <scheme val="minor"/>
      </rPr>
      <t>multi-feed</t>
    </r>
    <r>
      <rPr>
        <sz val="14"/>
        <color theme="1"/>
        <rFont val="Calibri"/>
        <family val="2"/>
        <scheme val="minor"/>
      </rPr>
      <t>) ke satu titik sambungan PLP yang sama melalui satu kabel sambungan dan stesen pensuisan 
Nota: "Tidak terpakai" merujuk kepada permohonan yang tidak melibatkan pepasangan berbilang</t>
    </r>
  </si>
  <si>
    <r>
      <t xml:space="preserve">Mematuhi perenggan 12(1)(c) </t>
    </r>
    <r>
      <rPr>
        <i/>
        <sz val="14"/>
        <color theme="1"/>
        <rFont val="Calibri"/>
        <family val="2"/>
        <scheme val="minor"/>
      </rPr>
      <t>T&amp;O Rules</t>
    </r>
  </si>
  <si>
    <r>
      <t xml:space="preserve">Tidak mematuhi perenggan 12(1)(c) </t>
    </r>
    <r>
      <rPr>
        <i/>
        <sz val="14"/>
        <color theme="1"/>
        <rFont val="Calibri"/>
        <family val="2"/>
        <scheme val="minor"/>
      </rPr>
      <t>T&amp;O Rules</t>
    </r>
  </si>
  <si>
    <r>
      <t xml:space="preserve">31/12/2021
</t>
    </r>
    <r>
      <rPr>
        <sz val="14"/>
        <color rgb="FF0070C0"/>
        <rFont val="Calibri"/>
        <family val="2"/>
        <scheme val="minor"/>
      </rPr>
      <t>Nota: PYL perlu kemaskini PE Cert yang terkini dalam e-FiT</t>
    </r>
  </si>
  <si>
    <r>
      <t>Cadangan carta perbatuan projek (</t>
    </r>
    <r>
      <rPr>
        <i/>
        <sz val="14"/>
        <color rgb="FFFF0000"/>
        <rFont val="Calibri"/>
        <family val="2"/>
        <scheme val="minor"/>
      </rPr>
      <t>Gantt Chart</t>
    </r>
    <r>
      <rPr>
        <sz val="14"/>
        <color rgb="FFFF0000"/>
        <rFont val="Calibri"/>
        <family val="2"/>
        <scheme val="minor"/>
      </rPr>
      <t xml:space="preserve">) berserta lat tempoh bagi </t>
    </r>
    <r>
      <rPr>
        <i/>
        <sz val="14"/>
        <color rgb="FFFF0000"/>
        <rFont val="Calibri"/>
        <family val="2"/>
        <scheme val="minor"/>
      </rPr>
      <t>key milestones</t>
    </r>
    <r>
      <rPr>
        <sz val="14"/>
        <color rgb="FFFF0000"/>
        <rFont val="Calibri"/>
        <family val="2"/>
        <scheme val="minor"/>
      </rPr>
      <t xml:space="preserve"> </t>
    </r>
  </si>
  <si>
    <r>
      <t xml:space="preserve">Profil syarikat EPCC berserta dokumen cadangan indikatif dari EPCC ATAU </t>
    </r>
    <r>
      <rPr>
        <i/>
        <sz val="14"/>
        <color rgb="FFFF0000"/>
        <rFont val="Calibri"/>
        <family val="2"/>
        <scheme val="minor"/>
      </rPr>
      <t>term sheet</t>
    </r>
    <r>
      <rPr>
        <sz val="14"/>
        <color rgb="FFFF0000"/>
        <rFont val="Calibri"/>
        <family val="2"/>
        <scheme val="minor"/>
      </rPr>
      <t>/perjanjian mengenai kerjasama di antara PYL/PKG dan EPCC yang akan dilantik untuk melaksanakan cadangan projek</t>
    </r>
  </si>
  <si>
    <r>
      <t xml:space="preserve">QP telah mengesahkan kecekapan keseluruhan melebihi 25% tetapi </t>
    </r>
    <r>
      <rPr>
        <sz val="14"/>
        <color rgb="FF0070C0"/>
        <rFont val="Calibri"/>
        <family val="2"/>
        <scheme val="minor"/>
      </rPr>
      <t>pengiraan berkaitan</t>
    </r>
    <r>
      <rPr>
        <sz val="14"/>
        <color theme="1"/>
        <rFont val="Calibri"/>
        <family val="2"/>
        <scheme val="minor"/>
      </rPr>
      <t xml:space="preserve"> tidak disertakan</t>
    </r>
  </si>
  <si>
    <r>
      <t xml:space="preserve">(a) Salinan Lesen Pengilang yang dikeluarkan di bawah Akta Penyelarasan Perindustrian 1975 [Akta 156]; </t>
    </r>
    <r>
      <rPr>
        <b/>
        <sz val="14"/>
        <color theme="1"/>
        <rFont val="Calibri"/>
        <family val="2"/>
        <scheme val="minor"/>
      </rPr>
      <t>ATAU</t>
    </r>
    <r>
      <rPr>
        <sz val="14"/>
        <color theme="1"/>
        <rFont val="Calibri"/>
        <family val="2"/>
        <scheme val="minor"/>
      </rPr>
      <t xml:space="preserve">
(b) salinan yang diperaku bagi surat pengesahan yang dikeluarkan oleh Lembaga Pembangunan Pelaburan Malaysia yang mengecualikan syarikat daripada peruntukan lesen pengilangan di bawah Akta Penyelarasan Perindustrian 1975 yang telah disahkan, yang mana berkenaan.</t>
    </r>
  </si>
  <si>
    <r>
      <t xml:space="preserve">Amalgamated Metal Corporation (M) SB tidak berdaftar di bawah LMA
</t>
    </r>
    <r>
      <rPr>
        <sz val="14"/>
        <color rgb="FF0070C0"/>
        <rFont val="Calibri"/>
        <family val="2"/>
        <scheme val="minor"/>
      </rPr>
      <t>Nota: PYL perlu memohon Pengesahan Lesen Pengilang di bawah LMA sebelum FiTCD</t>
    </r>
  </si>
  <si>
    <r>
      <t xml:space="preserve">Enco Systems Sdn Bhd
Nota: </t>
    </r>
    <r>
      <rPr>
        <sz val="14"/>
        <color rgb="FF0070C0"/>
        <rFont val="Calibri"/>
        <family val="2"/>
        <scheme val="minor"/>
      </rPr>
      <t>PYL perlu kemukakan Lesen Pengilang yang terkini</t>
    </r>
  </si>
  <si>
    <r>
      <t xml:space="preserve">Pollution Engineering Sdn Bhd 
Nota: 1) </t>
    </r>
    <r>
      <rPr>
        <sz val="14"/>
        <color rgb="FF0070C0"/>
        <rFont val="Calibri"/>
        <family val="2"/>
        <scheme val="minor"/>
      </rPr>
      <t xml:space="preserve">Alamat pengilang berlainan dengan rekod LMA SEDA  </t>
    </r>
  </si>
  <si>
    <r>
      <t xml:space="preserve">Mata Kelulusan:
(a) Permohonan PYL baharu di bawah kaedah 5 atau 6 </t>
    </r>
    <r>
      <rPr>
        <b/>
        <i/>
        <sz val="14"/>
        <color theme="1"/>
        <rFont val="Calibri"/>
        <family val="2"/>
        <scheme val="minor"/>
      </rPr>
      <t>FiA Rules</t>
    </r>
    <r>
      <rPr>
        <b/>
        <sz val="14"/>
        <color theme="1"/>
        <rFont val="Calibri"/>
        <family val="2"/>
        <scheme val="minor"/>
      </rPr>
      <t xml:space="preserve">: 18 mata minimum (21 mata maksimum bagi permohonan berserta tarif galakan bonus)
(b) Permohonan PYL di bawah kaedah 5 atau 6 </t>
    </r>
    <r>
      <rPr>
        <b/>
        <i/>
        <sz val="14"/>
        <color theme="1"/>
        <rFont val="Calibri"/>
        <family val="2"/>
        <scheme val="minor"/>
      </rPr>
      <t>FiA Rules</t>
    </r>
    <r>
      <rPr>
        <b/>
        <sz val="14"/>
        <color theme="1"/>
        <rFont val="Calibri"/>
        <family val="2"/>
        <scheme val="minor"/>
      </rPr>
      <t xml:space="preserve"> dan perenggan 12(1)(c) </t>
    </r>
    <r>
      <rPr>
        <b/>
        <i/>
        <sz val="14"/>
        <color theme="1"/>
        <rFont val="Calibri"/>
        <family val="2"/>
        <scheme val="minor"/>
      </rPr>
      <t>T&amp;O Rules</t>
    </r>
    <r>
      <rPr>
        <b/>
        <sz val="14"/>
        <color theme="1"/>
        <rFont val="Calibri"/>
        <family val="2"/>
        <scheme val="minor"/>
      </rPr>
      <t xml:space="preserve"> : 19 mata minimum (22 mata maksimum bagi permohonan berserta tarif galakan bonus)
(c) Permohonan PKG di bawah subkaedah 7(1) dan 8(1) </t>
    </r>
    <r>
      <rPr>
        <b/>
        <i/>
        <sz val="14"/>
        <color theme="1"/>
        <rFont val="Calibri"/>
        <family val="2"/>
        <scheme val="minor"/>
      </rPr>
      <t>FiA Rules</t>
    </r>
    <r>
      <rPr>
        <b/>
        <sz val="14"/>
        <color theme="1"/>
        <rFont val="Calibri"/>
        <family val="2"/>
        <scheme val="minor"/>
      </rPr>
      <t xml:space="preserve"> : 19 mata minimum (22 mata maksimum bagi permohonan berserta tarif galakan bonus)
(d) Permohonan PKG di bawah subkaedah 7(2) dan 8(2) </t>
    </r>
    <r>
      <rPr>
        <b/>
        <i/>
        <sz val="14"/>
        <color theme="1"/>
        <rFont val="Calibri"/>
        <family val="2"/>
        <scheme val="minor"/>
      </rPr>
      <t>FiA Rules</t>
    </r>
    <r>
      <rPr>
        <b/>
        <sz val="14"/>
        <color theme="1"/>
        <rFont val="Calibri"/>
        <family val="2"/>
        <scheme val="minor"/>
      </rPr>
      <t>: 19 mata minimum (22 mata maksimum bagi permohonan berserta tarif galakan bonus)
(e) Permohonan PKG di bawah kaedah 7 atau 8</t>
    </r>
    <r>
      <rPr>
        <b/>
        <i/>
        <sz val="14"/>
        <color theme="1"/>
        <rFont val="Calibri"/>
        <family val="2"/>
        <scheme val="minor"/>
      </rPr>
      <t xml:space="preserve"> FiA Rules </t>
    </r>
    <r>
      <rPr>
        <b/>
        <sz val="14"/>
        <color theme="1"/>
        <rFont val="Calibri"/>
        <family val="2"/>
        <scheme val="minor"/>
      </rPr>
      <t>dan perenggan 12(1)(c)</t>
    </r>
    <r>
      <rPr>
        <b/>
        <i/>
        <sz val="14"/>
        <color theme="1"/>
        <rFont val="Calibri"/>
        <family val="2"/>
        <scheme val="minor"/>
      </rPr>
      <t xml:space="preserve"> T&amp;O Rules</t>
    </r>
    <r>
      <rPr>
        <b/>
        <sz val="14"/>
        <color theme="1"/>
        <rFont val="Calibri"/>
        <family val="2"/>
        <scheme val="minor"/>
      </rPr>
      <t xml:space="preserve">: 20 mata minimum (23 mata maksimum bagi permohonan berserta tarif galakan bonus)
Nota: 
1. Permohonan dengan mata kelulusan lebih rendah daripada tahap yang dinyatakan adalah berstatus GAGAL. 
2. Permohonan tarif galakan bonus hendaklah mematuhi kriteria bonus yang ditetapkan (mata = 1). Pemohon hanya akan dipertimbangkan bagi pemberian kriteria tarif galakan bonus tertentu yang dipatuhi. Mana-mana pemohon yang tidak mematuhi kriteria tarif galakan bonus tertentu tidak akan dipertimbangkan bagi pemberian tarif galakan bonus.
</t>
    </r>
    <r>
      <rPr>
        <b/>
        <i/>
        <sz val="14"/>
        <color theme="1"/>
        <rFont val="Calibri"/>
        <family val="2"/>
        <scheme val="minor"/>
      </rPr>
      <t>FiA Rules</t>
    </r>
    <r>
      <rPr>
        <b/>
        <sz val="14"/>
        <color theme="1"/>
        <rFont val="Calibri"/>
        <family val="2"/>
        <scheme val="minor"/>
      </rPr>
      <t xml:space="preserve">: Kaedah-kaedah Tenaga Boleh Baharu (Kelulusan Galakan dan Kadar Tarif Galakan) 2011
</t>
    </r>
    <r>
      <rPr>
        <b/>
        <i/>
        <sz val="14"/>
        <color theme="1"/>
        <rFont val="Calibri"/>
        <family val="2"/>
        <scheme val="minor"/>
      </rPr>
      <t>T&amp;O Rules</t>
    </r>
    <r>
      <rPr>
        <b/>
        <sz val="14"/>
        <color theme="1"/>
        <rFont val="Calibri"/>
        <family val="2"/>
        <scheme val="minor"/>
      </rPr>
      <t>: Kaedah-kaedah Tenaga Boleh Baharu (Kehendah Teknikal dan Pengendalian) 2011</t>
    </r>
  </si>
  <si>
    <t>BIOMASS (15 APPLICATION = 12 NEW | 3 INCREASE CAPACITY)</t>
  </si>
  <si>
    <t>NO.</t>
  </si>
  <si>
    <t>APPLICANT NAME</t>
  </si>
  <si>
    <t>INSTALLED CAPACITY
(MW)</t>
  </si>
  <si>
    <t>NET EXPORT CAPACITY
(MW)</t>
  </si>
  <si>
    <t>BASIC FIT RATE (Phase 1) (RM/kWh)</t>
  </si>
  <si>
    <t>PROPOSED BASIC FIT RATE (Phase 2) 
(RM/kWh)</t>
  </si>
  <si>
    <t>TOTAL FIT RATE (Phase 1) 
(RM/kWh)</t>
  </si>
  <si>
    <t>TOTAL FIT RATE (Phase 2) (RM/kWh)</t>
  </si>
  <si>
    <t>PROJECT STATUS</t>
  </si>
  <si>
    <t>TENAGA SULPOM SDN BHD</t>
  </si>
  <si>
    <t>SPECIBILL (M) SDN BHD</t>
  </si>
  <si>
    <t>JS RESOURCES SDN BHD</t>
  </si>
  <si>
    <t>BTM LAND SDN BHD</t>
  </si>
  <si>
    <t>EASTERN BIO SDN BHD</t>
  </si>
  <si>
    <t>AMAT BIO SDN BHD</t>
  </si>
  <si>
    <t>TADAU BIOMASS SDN BHD</t>
  </si>
  <si>
    <t>MAGENKO RENEWABLES (IPOH) SDN BHD</t>
  </si>
  <si>
    <t>BIOGREEN PRODUCTIVITY SDN BHD</t>
  </si>
  <si>
    <t>PEIP RENEWABLE ENERGY SDN BHD</t>
  </si>
  <si>
    <t>PYL BERJAYA</t>
  </si>
  <si>
    <r>
      <t xml:space="preserve">SENARAI SEMAK DOKUMEN KELAYAKAN </t>
    </r>
    <r>
      <rPr>
        <b/>
        <i/>
        <sz val="18"/>
        <color theme="1"/>
        <rFont val="Calibri"/>
        <family val="2"/>
        <scheme val="minor"/>
      </rPr>
      <t>E-BIDDING</t>
    </r>
    <r>
      <rPr>
        <b/>
        <sz val="18"/>
        <color theme="1"/>
        <rFont val="Calibri"/>
        <family val="2"/>
        <scheme val="minor"/>
      </rPr>
      <t xml:space="preserve"> 2026</t>
    </r>
  </si>
  <si>
    <r>
      <t xml:space="preserve">SENARAI SEMAK DOKUMEN PROFIL </t>
    </r>
    <r>
      <rPr>
        <b/>
        <i/>
        <sz val="16"/>
        <color theme="1"/>
        <rFont val="Calibri"/>
        <family val="2"/>
        <scheme val="minor"/>
      </rPr>
      <t>E-BIDDING</t>
    </r>
    <r>
      <rPr>
        <b/>
        <sz val="16"/>
        <color theme="1"/>
        <rFont val="Calibri"/>
        <family val="2"/>
        <scheme val="minor"/>
      </rPr>
      <t xml:space="preserve"> 2026</t>
    </r>
  </si>
  <si>
    <r>
      <t xml:space="preserve">SENARAI SEMAK DOKUMEN TEKNIKAL </t>
    </r>
    <r>
      <rPr>
        <b/>
        <i/>
        <sz val="14"/>
        <color theme="1"/>
        <rFont val="Calibri"/>
        <family val="2"/>
        <scheme val="minor"/>
      </rPr>
      <t>E-BIDDING</t>
    </r>
    <r>
      <rPr>
        <b/>
        <sz val="14"/>
        <color theme="1"/>
        <rFont val="Calibri"/>
        <family val="2"/>
        <scheme val="minor"/>
      </rPr>
      <t xml:space="preserve"> 2026</t>
    </r>
  </si>
  <si>
    <t xml:space="preserve">Dokumen sokongan yang sesuai untuk menunjukkan status pemohon seperti berikut: </t>
  </si>
  <si>
    <t>TINDAKAN PEMOHON (✔)</t>
  </si>
  <si>
    <t xml:space="preserve">Nota: 
(1) PYL/PKG hendaklah mematuhi kelayakan kaedah 3 Kaedah-kaedah Tenaga Boleh Baharu (Kelulusan Galakan dan Kadar Tarif Galakan) 2011
(2) Penilaian berdasarkan SATU kategori pemohon yang sesuai sahaja
</t>
  </si>
  <si>
    <t>BY APPLICANT (✔)</t>
  </si>
  <si>
    <r>
      <t xml:space="preserve">1.1 satu syarikat yang diperbadankan di Malaysia; </t>
    </r>
    <r>
      <rPr>
        <b/>
        <sz val="14"/>
        <color theme="1"/>
        <rFont val="Calibri"/>
        <family val="2"/>
        <scheme val="minor"/>
      </rPr>
      <t>ATAU</t>
    </r>
  </si>
  <si>
    <r>
      <t xml:space="preserve">1.2 suatu pihak berkuasa tempatan sebagaimana yang ditakrifkan dalam Akta Kerajaan Tempatan 1976 [Akta 171]; </t>
    </r>
    <r>
      <rPr>
        <b/>
        <sz val="14"/>
        <color theme="1"/>
        <rFont val="Calibri"/>
        <family val="2"/>
        <scheme val="minor"/>
      </rPr>
      <t>ATAU</t>
    </r>
  </si>
  <si>
    <t>MAIN CRITERIA</t>
  </si>
  <si>
    <t>SUB CRITERIA</t>
  </si>
  <si>
    <r>
      <rPr>
        <b/>
        <sz val="14"/>
        <rFont val="Calibri"/>
        <family val="2"/>
        <scheme val="minor"/>
      </rPr>
      <t xml:space="preserve">Immediate shareholder(s):
</t>
    </r>
    <r>
      <rPr>
        <sz val="14"/>
        <rFont val="Calibri"/>
        <family val="2"/>
        <scheme val="minor"/>
      </rPr>
      <t xml:space="preserve">(i)	Private company: The latest SSM report. 
(ii)	Individual: Personal identification.
(iii)	Public company: 
    (a) Form 29A/ 29B; </t>
    </r>
    <r>
      <rPr>
        <b/>
        <sz val="14"/>
        <rFont val="Calibri"/>
        <family val="2"/>
        <scheme val="minor"/>
      </rPr>
      <t>OR</t>
    </r>
    <r>
      <rPr>
        <sz val="14"/>
        <rFont val="Calibri"/>
        <family val="2"/>
        <scheme val="minor"/>
      </rPr>
      <t xml:space="preserve">
    (b) Form 141; </t>
    </r>
    <r>
      <rPr>
        <b/>
        <sz val="14"/>
        <rFont val="Calibri"/>
        <family val="2"/>
        <scheme val="minor"/>
      </rPr>
      <t>OR</t>
    </r>
    <r>
      <rPr>
        <sz val="14"/>
        <rFont val="Calibri"/>
        <family val="2"/>
        <scheme val="minor"/>
      </rPr>
      <t xml:space="preserve">
    (c) The latest SSM report/annual return; </t>
    </r>
    <r>
      <rPr>
        <b/>
        <sz val="14"/>
        <rFont val="Calibri"/>
        <family val="2"/>
        <scheme val="minor"/>
      </rPr>
      <t>AND</t>
    </r>
    <r>
      <rPr>
        <sz val="14"/>
        <rFont val="Calibri"/>
        <family val="2"/>
        <scheme val="minor"/>
      </rPr>
      <t xml:space="preserve">
    (d) Confirmation letter by the Company Secretary confirming the list of foreign and local shareholders.
(iv)	Govt-linked bodies: Law or rule on the formation of the body AND/OR agreement between the body and bidder/ shareholders.
</t>
    </r>
    <r>
      <rPr>
        <b/>
        <sz val="14"/>
        <rFont val="Calibri"/>
        <family val="2"/>
        <scheme val="minor"/>
      </rPr>
      <t>AND</t>
    </r>
  </si>
  <si>
    <r>
      <rPr>
        <b/>
        <sz val="14"/>
        <rFont val="Calibri"/>
        <family val="2"/>
        <scheme val="minor"/>
      </rPr>
      <t xml:space="preserve">Ultimate shareholder(s):
</t>
    </r>
    <r>
      <rPr>
        <sz val="14"/>
        <rFont val="Calibri"/>
        <family val="2"/>
        <scheme val="minor"/>
      </rPr>
      <t xml:space="preserve">(i)	Individual: The latest SSM report of the company where the individual is a shareholder.
(ii)	Public company: 
    (a) Form 29A/ 29B; </t>
    </r>
    <r>
      <rPr>
        <b/>
        <sz val="14"/>
        <rFont val="Calibri"/>
        <family val="2"/>
        <scheme val="minor"/>
      </rPr>
      <t>OR</t>
    </r>
    <r>
      <rPr>
        <sz val="14"/>
        <rFont val="Calibri"/>
        <family val="2"/>
        <scheme val="minor"/>
      </rPr>
      <t xml:space="preserve">
    (b) Form 141; </t>
    </r>
    <r>
      <rPr>
        <b/>
        <sz val="14"/>
        <rFont val="Calibri"/>
        <family val="2"/>
        <scheme val="minor"/>
      </rPr>
      <t>OR</t>
    </r>
    <r>
      <rPr>
        <sz val="14"/>
        <rFont val="Calibri"/>
        <family val="2"/>
        <scheme val="minor"/>
      </rPr>
      <t xml:space="preserve">
    (c) The latest SSM report/annual return; </t>
    </r>
    <r>
      <rPr>
        <b/>
        <sz val="14"/>
        <rFont val="Calibri"/>
        <family val="2"/>
        <scheme val="minor"/>
      </rPr>
      <t>AND</t>
    </r>
    <r>
      <rPr>
        <sz val="14"/>
        <rFont val="Calibri"/>
        <family val="2"/>
        <scheme val="minor"/>
      </rPr>
      <t xml:space="preserve">
    (d) Confirmation letter by the Company Secretary confirming the list of foreign and local shareholders.
(iii)	Govt-linked bodies: Law or rule on the formation of the body AND/OR agreement between the body and bidder/ shareholders.</t>
    </r>
  </si>
  <si>
    <t>•	The document is certified as true copy by the company secretary or digitally certified by SSM
•	Relevant company information is accurately reflected in SSM report and e-FiT, e.g., shareholder(s) and shareholding</t>
  </si>
  <si>
    <t>M04 Penggunaan sisa pepejal sebagai sumber bahan bakar</t>
  </si>
  <si>
    <r>
      <rPr>
        <b/>
        <sz val="14"/>
        <color theme="1"/>
        <rFont val="Calibri"/>
        <family val="2"/>
        <scheme val="minor"/>
      </rPr>
      <t xml:space="preserve">Perjanjian Bekalan Bahan Api
</t>
    </r>
    <r>
      <rPr>
        <sz val="14"/>
        <color theme="1"/>
        <rFont val="Calibri"/>
        <family val="2"/>
        <scheme val="minor"/>
      </rPr>
      <t>2.2 Bagi pepasangan biojisim yang menggunakan</t>
    </r>
    <r>
      <rPr>
        <b/>
        <sz val="14"/>
        <color theme="1"/>
        <rFont val="Calibri"/>
        <family val="2"/>
        <scheme val="minor"/>
      </rPr>
      <t xml:space="preserve"> sisa perbandaran</t>
    </r>
    <r>
      <rPr>
        <sz val="14"/>
        <color theme="1"/>
        <rFont val="Calibri"/>
        <family val="2"/>
        <scheme val="minor"/>
      </rPr>
      <t xml:space="preserve">: salinan Perjanjian Konsesi yang telah dimuktamadkan oleh mana-mana pihak yang berkaitan dengan bukti butiran bekalan sumber bahan api daripada entiti yang akan membekalkan sumber bahan api kepada PYL/PKG sepanjang tempoh kelulusan galakan (21 tahun).
</t>
    </r>
  </si>
  <si>
    <t>Dokumen yang membuktikan pemilikan/kepentingan PYL/PKG ke atas tapak projek, atau hak lain yang bersyarat atau tanpa syarat (contoh pajakan atau perjanjian pajakan) bahawa PYL/PKG boleh menggunakan/ memajak tapak untuk tempoh minimum yang dengan tempoh kelulusan galakan (21 tahun).</t>
  </si>
  <si>
    <t>Laporan Reka Bentuk Projek, Laporan Kajian Kebolehlaksanaan atau Laporan Kajian Pra-Kebolehlaksanaan.</t>
  </si>
  <si>
    <r>
      <rPr>
        <b/>
        <sz val="14"/>
        <color theme="1"/>
        <rFont val="Calibri"/>
        <family val="2"/>
        <scheme val="minor"/>
      </rPr>
      <t xml:space="preserve">Perjanjian Bekalan Bahan Api
</t>
    </r>
    <r>
      <rPr>
        <sz val="14"/>
        <color theme="1"/>
        <rFont val="Calibri"/>
        <family val="2"/>
        <scheme val="minor"/>
      </rPr>
      <t>2.1 Bagi pepasangan biojisim yang menggunakan</t>
    </r>
    <r>
      <rPr>
        <b/>
        <sz val="14"/>
        <color theme="1"/>
        <rFont val="Calibri"/>
        <family val="2"/>
        <scheme val="minor"/>
      </rPr>
      <t xml:space="preserve"> sisa pertanian termasuk sisa haiwan dan sisa perindustrian yang melibatkan sumber perkayuan</t>
    </r>
    <r>
      <rPr>
        <sz val="14"/>
        <color theme="1"/>
        <rFont val="Calibri"/>
        <family val="2"/>
        <scheme val="minor"/>
      </rPr>
      <t xml:space="preserve"> sebagai sumber bahan api: salinan imbasan perjanjian pembekalan bahan api/ dokumen terma dan syarat (</t>
    </r>
    <r>
      <rPr>
        <i/>
        <sz val="14"/>
        <color theme="1"/>
        <rFont val="Calibri"/>
        <family val="2"/>
        <scheme val="minor"/>
      </rPr>
      <t>term sheet</t>
    </r>
    <r>
      <rPr>
        <sz val="14"/>
        <color theme="1"/>
        <rFont val="Calibri"/>
        <family val="2"/>
        <scheme val="minor"/>
      </rPr>
      <t xml:space="preserve">) daripada entiti yang akan membekalkan sumber bahan api kepada PYL/PKG sepanjang tempoh kelulusan galakan (21 tahun);
</t>
    </r>
    <r>
      <rPr>
        <b/>
        <sz val="14"/>
        <color theme="1"/>
        <rFont val="Calibri"/>
        <family val="2"/>
        <scheme val="minor"/>
      </rPr>
      <t>ATAU</t>
    </r>
    <r>
      <rPr>
        <sz val="14"/>
        <color theme="1"/>
        <rFont val="Calibri"/>
        <family val="2"/>
        <scheme val="minor"/>
      </rPr>
      <t xml:space="preserve">
</t>
    </r>
  </si>
  <si>
    <t>Sijil pendaftaran (dengan Sijil Amalan) bagi setiap Orang Berkelayakan yang berdaftar dengan Lembaga Jurutera Malaysia sebagai Jurutera Profesional (Elektrik).</t>
  </si>
  <si>
    <r>
      <t>Cadangan carta perbatuan projek (</t>
    </r>
    <r>
      <rPr>
        <i/>
        <sz val="14"/>
        <color theme="1"/>
        <rFont val="Calibri"/>
        <family val="2"/>
        <scheme val="minor"/>
      </rPr>
      <t>Gantt Chart</t>
    </r>
    <r>
      <rPr>
        <sz val="14"/>
        <color theme="1"/>
        <rFont val="Calibri"/>
        <family val="2"/>
        <scheme val="minor"/>
      </rPr>
      <t xml:space="preserve">) berserta lat tempoh bagi </t>
    </r>
    <r>
      <rPr>
        <i/>
        <sz val="14"/>
        <color theme="1"/>
        <rFont val="Calibri"/>
        <family val="2"/>
        <scheme val="minor"/>
      </rPr>
      <t>key milestones.</t>
    </r>
  </si>
  <si>
    <r>
      <t xml:space="preserve">Profil syarikat EPCC berserta dokumen cadangan indikatif dari EPCC ATAU </t>
    </r>
    <r>
      <rPr>
        <i/>
        <sz val="14"/>
        <color theme="1"/>
        <rFont val="Calibri"/>
        <family val="2"/>
        <scheme val="minor"/>
      </rPr>
      <t>term sheet</t>
    </r>
    <r>
      <rPr>
        <sz val="14"/>
        <color theme="1"/>
        <rFont val="Calibri"/>
        <family val="2"/>
        <scheme val="minor"/>
      </rPr>
      <t>/perjanjian mengenai kerjasama di antara PYL/PKG dan EPCC yang akan dilantik untuk melaksanakan cadangan projek.</t>
    </r>
  </si>
  <si>
    <t>9.1 Spesifikasi dan maklumat data pengilang yang berkaitan yang telah diuji mengikut piawaian antarabangsa oleh badan pengujian bertauliah yang mungkin diiktiraf oleh Pihak Berkuasa dari semasa ke semasa menurut garis panduan bagi teknologi yang menyediakan penukaran biojisim kepada pengegasan melalui teknologi pengegasan atau plasma.</t>
  </si>
  <si>
    <t>10.1 Pengesahan bertulis oleh Orang Berkelayakan yang mengesahkan bahawa kriteria akan dipenuhi berdasarkan kecekapan reka bentuk pepasangan tenaga boleh baharu, disertai dengan pengiraan yang berkaitan.</t>
  </si>
  <si>
    <r>
      <t xml:space="preserve">11.1 Salinan Lesen Pengilang yang dikeluarkan di bawah Akta Penyelarasan Perindustrian 1975 [Akta 156];
</t>
    </r>
    <r>
      <rPr>
        <b/>
        <sz val="14"/>
        <color theme="1"/>
        <rFont val="Calibri"/>
        <family val="2"/>
        <scheme val="minor"/>
      </rPr>
      <t>ATAU</t>
    </r>
    <r>
      <rPr>
        <sz val="14"/>
        <color theme="1"/>
        <rFont val="Calibri"/>
        <family val="2"/>
        <scheme val="minor"/>
      </rPr>
      <t xml:space="preserve">
Salinan yang diperaku bagi surat pengesahan yang dikeluarkan oleh Lembaga Pembangunan Pelaburan Malaysia yang mengecualikan syarikat daripada peruntukan lesen pengilangan di bawah Akta Penyelarasan Perindustrian 1975 yang telah disahkan, yang mana berkenaan.</t>
    </r>
  </si>
  <si>
    <t>12.1 Suatu dokumen bertulis tentang pemunyaan tapak pelupusan PYL/PKG, atau salinan yang diperaku bagi surat bersyarat atau tanpa syarat daripada, atau perjanjian dengan, pihak berkuasa tempatan atau entiti lain yang berkaitan yang bersetuju untuk membekalkan PYL/PKG dengan sumber bahan api yang berkaitan.</t>
  </si>
  <si>
    <t>12.2 Suatu dokumen   bertulis yang ditentusahkan oleh Pihak Berkuasa atau mana-mana orang yang dilantik oleh Pihak Berkuasa yang menyatakan reka bentuk pepasangan tenaga boleh baharu yang menggunakan biojisim termasuk kelengkapan yang berkaitan bagi proses pembakaran biojisim, pengiraan kuantiti indikatif bagi biojisim yang dikehendaki dan pengiraan kuantiti indikatif bagi tenaga boleh baharu yang hendak dijana oleh pepasangan itu.</t>
  </si>
  <si>
    <t>SUMBER TENAGA BOLEH BAHARU: BIOJISIM (BM)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</si>
</sst>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
    <numFmt numFmtId="166" formatCode="0.000"/>
    <numFmt numFmtId="167" formatCode="0.0000"/>
  </numFmts>
  <fonts count="67"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rgb="FF000000"/>
      <name val="Arial"/>
      <family val="2"/>
    </font>
    <font>
      <sz val="12"/>
      <color rgb="FF000000"/>
      <name val="Arial"/>
      <family val="2"/>
    </font>
    <font>
      <sz val="14"/>
      <color theme="1"/>
      <name val="Calibri"/>
      <family val="2"/>
      <scheme val="minor"/>
    </font>
    <font>
      <b/>
      <sz val="14"/>
      <color theme="1"/>
      <name val="Calibri"/>
      <family val="2"/>
      <scheme val="minor"/>
    </font>
    <font>
      <sz val="14"/>
      <color theme="1"/>
      <name val="Calibri"/>
      <family val="2"/>
    </font>
    <font>
      <sz val="11"/>
      <color theme="1"/>
      <name val="Calibri"/>
      <family val="2"/>
      <scheme val="minor"/>
    </font>
    <font>
      <sz val="12"/>
      <color theme="1"/>
      <name val="Arial"/>
      <family val="2"/>
    </font>
    <font>
      <b/>
      <sz val="12"/>
      <color theme="1"/>
      <name val="Arial"/>
      <family val="2"/>
    </font>
    <font>
      <b/>
      <sz val="12"/>
      <color theme="1"/>
      <name val="Calibri"/>
      <family val="2"/>
      <scheme val="minor"/>
    </font>
    <font>
      <sz val="12"/>
      <color theme="1"/>
      <name val="Calibri"/>
      <family val="2"/>
      <scheme val="minor"/>
    </font>
    <font>
      <b/>
      <sz val="12"/>
      <color rgb="FF000000"/>
      <name val="Calibri"/>
      <family val="2"/>
      <scheme val="minor"/>
    </font>
    <font>
      <sz val="12"/>
      <color rgb="FFFF0000"/>
      <name val="Calibri"/>
      <family val="2"/>
      <scheme val="minor"/>
    </font>
    <font>
      <b/>
      <sz val="12"/>
      <name val="Calibri"/>
      <family val="2"/>
      <scheme val="minor"/>
    </font>
    <font>
      <b/>
      <sz val="16"/>
      <color theme="1"/>
      <name val="Calibri"/>
      <family val="2"/>
      <scheme val="minor"/>
    </font>
    <font>
      <i/>
      <sz val="12"/>
      <color rgb="FF000000"/>
      <name val="Arial"/>
      <family val="2"/>
    </font>
    <font>
      <b/>
      <i/>
      <sz val="12"/>
      <color theme="1"/>
      <name val="Calibri"/>
      <family val="2"/>
      <scheme val="minor"/>
    </font>
    <font>
      <sz val="12"/>
      <color theme="1"/>
      <name val="Calibri"/>
      <family val="2"/>
    </font>
    <font>
      <i/>
      <sz val="12"/>
      <color theme="1"/>
      <name val="Calibri"/>
      <family val="2"/>
      <scheme val="minor"/>
    </font>
    <font>
      <b/>
      <sz val="10"/>
      <name val="Arial"/>
      <family val="2"/>
    </font>
    <font>
      <sz val="10"/>
      <name val="Arial"/>
      <family val="2"/>
    </font>
    <font>
      <b/>
      <sz val="10"/>
      <color indexed="8"/>
      <name val="Arial"/>
      <family val="2"/>
    </font>
    <font>
      <sz val="10"/>
      <color indexed="8"/>
      <name val="Arial"/>
      <family val="2"/>
    </font>
    <font>
      <b/>
      <i/>
      <sz val="12"/>
      <color theme="1"/>
      <name val="Arial"/>
      <family val="2"/>
    </font>
    <font>
      <i/>
      <sz val="12"/>
      <color theme="1"/>
      <name val="Arial"/>
      <family val="2"/>
    </font>
    <font>
      <sz val="12"/>
      <color rgb="FF000000"/>
      <name val="Calibri"/>
      <family val="2"/>
    </font>
    <font>
      <sz val="10"/>
      <name val="Calibri"/>
      <family val="2"/>
    </font>
    <font>
      <sz val="12"/>
      <name val="Calibri"/>
      <family val="2"/>
      <scheme val="minor"/>
    </font>
    <font>
      <b/>
      <sz val="12"/>
      <color theme="0"/>
      <name val="Arial"/>
      <family val="2"/>
    </font>
    <font>
      <sz val="12"/>
      <color theme="0"/>
      <name val="Calibri"/>
      <family val="2"/>
    </font>
    <font>
      <b/>
      <sz val="11"/>
      <color theme="1"/>
      <name val="Calibri"/>
      <family val="2"/>
      <scheme val="minor"/>
    </font>
    <font>
      <b/>
      <sz val="12"/>
      <name val="Arial"/>
      <family val="2"/>
    </font>
    <font>
      <b/>
      <sz val="14"/>
      <color theme="0"/>
      <name val="Arial"/>
      <family val="2"/>
    </font>
    <font>
      <sz val="10"/>
      <color indexed="8"/>
      <name val="Calibri"/>
      <family val="2"/>
    </font>
    <font>
      <b/>
      <u/>
      <sz val="10"/>
      <color indexed="8"/>
      <name val="Arial"/>
      <family val="2"/>
    </font>
    <font>
      <b/>
      <sz val="14"/>
      <color theme="1"/>
      <name val="Arial"/>
      <family val="2"/>
    </font>
    <font>
      <b/>
      <sz val="14"/>
      <name val="Arial"/>
      <family val="2"/>
    </font>
    <font>
      <b/>
      <sz val="14"/>
      <name val="Calibri"/>
      <family val="2"/>
      <scheme val="minor"/>
    </font>
    <font>
      <sz val="10"/>
      <color theme="1"/>
      <name val="Calibri"/>
      <family val="2"/>
      <scheme val="minor"/>
    </font>
    <font>
      <b/>
      <sz val="10"/>
      <color theme="1"/>
      <name val="Calibri"/>
      <family val="2"/>
      <scheme val="minor"/>
    </font>
    <font>
      <b/>
      <sz val="10"/>
      <color rgb="FFFFFFFF"/>
      <name val="Calibri"/>
      <family val="2"/>
    </font>
    <font>
      <i/>
      <sz val="12"/>
      <color rgb="FF000000"/>
      <name val="Calibri"/>
      <family val="2"/>
      <scheme val="minor"/>
    </font>
    <font>
      <i/>
      <sz val="12"/>
      <color rgb="FFFF0000"/>
      <name val="Calibri"/>
      <family val="2"/>
      <scheme val="minor"/>
    </font>
    <font>
      <b/>
      <i/>
      <sz val="16"/>
      <color theme="1"/>
      <name val="Calibri"/>
      <family val="2"/>
      <scheme val="minor"/>
    </font>
    <font>
      <b/>
      <i/>
      <sz val="12"/>
      <name val="Calibri"/>
      <family val="2"/>
      <scheme val="minor"/>
    </font>
    <font>
      <i/>
      <sz val="12"/>
      <name val="Calibri"/>
      <family val="2"/>
      <scheme val="minor"/>
    </font>
    <font>
      <b/>
      <sz val="18"/>
      <color theme="1"/>
      <name val="Calibri"/>
      <family val="2"/>
      <scheme val="minor"/>
    </font>
    <font>
      <b/>
      <sz val="14"/>
      <color rgb="FF000000"/>
      <name val="Calibri"/>
      <family val="2"/>
      <scheme val="minor"/>
    </font>
    <font>
      <i/>
      <sz val="14"/>
      <color theme="1"/>
      <name val="Calibri"/>
      <family val="2"/>
      <scheme val="minor"/>
    </font>
    <font>
      <b/>
      <i/>
      <sz val="14"/>
      <color theme="1"/>
      <name val="Calibri"/>
      <family val="2"/>
      <scheme val="minor"/>
    </font>
    <font>
      <sz val="14"/>
      <name val="Calibri"/>
      <family val="2"/>
      <scheme val="minor"/>
    </font>
    <font>
      <sz val="14"/>
      <color theme="1"/>
      <name val="Arial"/>
      <family val="2"/>
    </font>
    <font>
      <i/>
      <sz val="14"/>
      <name val="Calibri"/>
      <family val="2"/>
      <scheme val="minor"/>
    </font>
    <font>
      <sz val="14"/>
      <color rgb="FFFF0000"/>
      <name val="Calibri"/>
      <family val="2"/>
      <scheme val="minor"/>
    </font>
    <font>
      <sz val="14"/>
      <color rgb="FF000000"/>
      <name val="Calibri"/>
      <family val="2"/>
      <scheme val="minor"/>
    </font>
    <font>
      <sz val="14"/>
      <color rgb="FF0070C0"/>
      <name val="Calibri"/>
      <family val="2"/>
      <scheme val="minor"/>
    </font>
    <font>
      <b/>
      <sz val="14"/>
      <color rgb="FFFF0000"/>
      <name val="Calibri"/>
      <family val="2"/>
      <scheme val="minor"/>
    </font>
    <font>
      <b/>
      <sz val="14"/>
      <color rgb="FF0070C0"/>
      <name val="Calibri"/>
      <family val="2"/>
      <scheme val="minor"/>
    </font>
    <font>
      <i/>
      <sz val="14"/>
      <color rgb="FFFF0000"/>
      <name val="Calibri"/>
      <family val="2"/>
      <scheme val="minor"/>
    </font>
    <font>
      <strike/>
      <sz val="14"/>
      <color theme="1"/>
      <name val="Calibri"/>
      <family val="2"/>
      <scheme val="minor"/>
    </font>
    <font>
      <b/>
      <i/>
      <sz val="18"/>
      <color theme="1"/>
      <name val="Calibri"/>
      <family val="2"/>
      <scheme val="minor"/>
    </font>
  </fonts>
  <fills count="1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0000"/>
        <bgColor indexed="64"/>
      </patternFill>
    </fill>
    <fill>
      <patternFill patternType="solid">
        <fgColor rgb="FF92D050"/>
        <bgColor indexed="64"/>
      </patternFill>
    </fill>
    <fill>
      <patternFill patternType="solid">
        <fgColor theme="0" tint="-0.249977111117893"/>
        <bgColor indexed="64"/>
      </patternFill>
    </fill>
    <fill>
      <patternFill patternType="solid">
        <fgColor theme="1"/>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1" tint="0.499984740745262"/>
        <bgColor indexed="64"/>
      </patternFill>
    </fill>
    <fill>
      <patternFill patternType="solid">
        <fgColor rgb="FF0070C0"/>
        <bgColor indexed="64"/>
      </patternFill>
    </fill>
    <fill>
      <patternFill patternType="solid">
        <fgColor theme="0"/>
        <bgColor indexed="64"/>
      </patternFill>
    </fill>
    <fill>
      <patternFill patternType="solid">
        <fgColor theme="2" tint="-9.9978637043366805E-2"/>
        <bgColor indexed="64"/>
      </patternFill>
    </fill>
    <fill>
      <patternFill patternType="solid">
        <fgColor theme="3" tint="0.749992370372631"/>
        <bgColor indexed="64"/>
      </patternFill>
    </fill>
    <fill>
      <patternFill patternType="solid">
        <fgColor theme="7" tint="0.79998168889431442"/>
        <bgColor indexed="64"/>
      </patternFill>
    </fill>
    <fill>
      <patternFill patternType="solid">
        <fgColor theme="3" tint="0.89999084444715716"/>
        <bgColor indexed="64"/>
      </patternFill>
    </fill>
    <fill>
      <patternFill patternType="solid">
        <fgColor theme="6"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thin">
        <color theme="1" tint="0.499984740745262"/>
      </left>
      <right style="thin">
        <color theme="1" tint="0.499984740745262"/>
      </right>
      <top style="thin">
        <color theme="1" tint="0.499984740745262"/>
      </top>
      <bottom/>
      <diagonal/>
    </border>
  </borders>
  <cellStyleXfs count="5">
    <xf numFmtId="0" fontId="0" fillId="0" borderId="0"/>
    <xf numFmtId="9" fontId="12" fillId="0" borderId="0" applyFont="0" applyFill="0" applyBorder="0" applyAlignment="0" applyProtection="0"/>
    <xf numFmtId="43" fontId="12" fillId="0" borderId="0" applyFont="0" applyFill="0" applyBorder="0" applyAlignment="0" applyProtection="0"/>
    <xf numFmtId="0" fontId="26" fillId="0" borderId="0"/>
    <xf numFmtId="43" fontId="26" fillId="0" borderId="0" applyFont="0" applyFill="0" applyBorder="0" applyAlignment="0" applyProtection="0"/>
  </cellStyleXfs>
  <cellXfs count="696">
    <xf numFmtId="0" fontId="0" fillId="0" borderId="0" xfId="0"/>
    <xf numFmtId="0" fontId="7" fillId="0" borderId="0" xfId="0" applyFont="1"/>
    <xf numFmtId="0" fontId="9" fillId="0" borderId="0" xfId="0" applyFont="1" applyAlignment="1">
      <alignment wrapText="1"/>
    </xf>
    <xf numFmtId="0" fontId="10" fillId="0" borderId="0" xfId="0" applyFont="1" applyAlignment="1">
      <alignment wrapText="1"/>
    </xf>
    <xf numFmtId="0" fontId="9" fillId="0" borderId="0" xfId="0" applyFont="1" applyAlignment="1">
      <alignment vertical="center" wrapText="1"/>
    </xf>
    <xf numFmtId="0" fontId="9" fillId="0" borderId="0" xfId="0" applyFont="1" applyAlignment="1">
      <alignment horizontal="left" vertical="center" wrapText="1"/>
    </xf>
    <xf numFmtId="0" fontId="9" fillId="0" borderId="0" xfId="0" applyFont="1" applyAlignment="1">
      <alignment horizontal="left" vertical="center" wrapText="1" indent="1"/>
    </xf>
    <xf numFmtId="0" fontId="9" fillId="0" borderId="1" xfId="0" applyFont="1"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9" fillId="0" borderId="9" xfId="0" applyFont="1" applyBorder="1" applyAlignment="1">
      <alignment wrapText="1"/>
    </xf>
    <xf numFmtId="0" fontId="9" fillId="0" borderId="10" xfId="0" applyFont="1" applyBorder="1" applyAlignment="1">
      <alignment wrapText="1"/>
    </xf>
    <xf numFmtId="0" fontId="9" fillId="0" borderId="11" xfId="0" applyFont="1" applyBorder="1" applyAlignment="1">
      <alignment wrapText="1"/>
    </xf>
    <xf numFmtId="0" fontId="9" fillId="0" borderId="2" xfId="0" applyFont="1" applyBorder="1" applyAlignment="1">
      <alignment vertical="center" wrapText="1"/>
    </xf>
    <xf numFmtId="0" fontId="10" fillId="0" borderId="1" xfId="0" applyFont="1" applyBorder="1" applyAlignment="1">
      <alignment vertical="center" wrapText="1"/>
    </xf>
    <xf numFmtId="0" fontId="10" fillId="0" borderId="7" xfId="0" applyFont="1" applyBorder="1" applyAlignment="1">
      <alignment vertical="center" wrapText="1"/>
    </xf>
    <xf numFmtId="0" fontId="9" fillId="0" borderId="4" xfId="0" applyFont="1" applyBorder="1" applyAlignment="1">
      <alignment horizontal="center" wrapText="1"/>
    </xf>
    <xf numFmtId="16" fontId="9" fillId="0" borderId="5" xfId="0" applyNumberFormat="1" applyFont="1" applyBorder="1" applyAlignment="1">
      <alignment horizontal="center" wrapText="1"/>
    </xf>
    <xf numFmtId="0" fontId="9" fillId="0" borderId="5" xfId="0" applyFont="1" applyBorder="1" applyAlignment="1">
      <alignment horizontal="center" wrapText="1"/>
    </xf>
    <xf numFmtId="0" fontId="9" fillId="0" borderId="6" xfId="0" applyFont="1" applyBorder="1" applyAlignment="1">
      <alignment horizontal="center" wrapText="1"/>
    </xf>
    <xf numFmtId="0" fontId="9" fillId="0" borderId="0" xfId="0" applyFont="1"/>
    <xf numFmtId="0" fontId="10" fillId="0" borderId="13" xfId="0" applyFont="1" applyBorder="1" applyAlignment="1">
      <alignment horizontal="center"/>
    </xf>
    <xf numFmtId="0" fontId="10" fillId="0" borderId="14" xfId="0" applyFont="1" applyBorder="1" applyAlignment="1">
      <alignment horizontal="center"/>
    </xf>
    <xf numFmtId="0" fontId="9" fillId="0" borderId="15" xfId="0" applyFont="1" applyBorder="1"/>
    <xf numFmtId="0" fontId="9" fillId="0" borderId="0" xfId="0" applyFont="1" applyAlignment="1">
      <alignment horizontal="left" vertical="top" wrapText="1"/>
    </xf>
    <xf numFmtId="0" fontId="9" fillId="0" borderId="0" xfId="0" applyFont="1" applyAlignment="1">
      <alignment vertical="top" wrapText="1"/>
    </xf>
    <xf numFmtId="0" fontId="9" fillId="0" borderId="16" xfId="0" applyFont="1" applyBorder="1" applyAlignment="1">
      <alignment vertical="top" wrapText="1"/>
    </xf>
    <xf numFmtId="0" fontId="9" fillId="0" borderId="0" xfId="0" applyFont="1" applyAlignment="1">
      <alignment horizontal="left" vertical="top"/>
    </xf>
    <xf numFmtId="0" fontId="9" fillId="0" borderId="0" xfId="0" applyFont="1" applyAlignment="1">
      <alignment vertical="top"/>
    </xf>
    <xf numFmtId="0" fontId="9" fillId="0" borderId="16" xfId="0" applyFont="1" applyBorder="1" applyAlignment="1">
      <alignment wrapText="1"/>
    </xf>
    <xf numFmtId="0" fontId="9" fillId="0" borderId="16" xfId="0" applyFont="1" applyBorder="1"/>
    <xf numFmtId="0" fontId="9" fillId="0" borderId="16" xfId="0" applyFont="1" applyBorder="1" applyAlignment="1">
      <alignment horizontal="left" vertical="top" wrapText="1"/>
    </xf>
    <xf numFmtId="0" fontId="9" fillId="0" borderId="17" xfId="0" applyFont="1" applyBorder="1"/>
    <xf numFmtId="0" fontId="9" fillId="0" borderId="19" xfId="0" applyFont="1" applyBorder="1"/>
    <xf numFmtId="0" fontId="8" fillId="0" borderId="0" xfId="0" applyFont="1" applyAlignment="1">
      <alignment horizontal="justify" vertical="center" wrapText="1"/>
    </xf>
    <xf numFmtId="0" fontId="13" fillId="0" borderId="0" xfId="0" applyFont="1"/>
    <xf numFmtId="0" fontId="13" fillId="0" borderId="0" xfId="0" applyFont="1" applyAlignment="1">
      <alignment horizontal="center"/>
    </xf>
    <xf numFmtId="0" fontId="14" fillId="0" borderId="0" xfId="0" applyFont="1"/>
    <xf numFmtId="0" fontId="13" fillId="0" borderId="1" xfId="0" applyFont="1" applyBorder="1" applyAlignment="1">
      <alignment horizontal="center"/>
    </xf>
    <xf numFmtId="0" fontId="8" fillId="0" borderId="0" xfId="0" applyFont="1" applyAlignment="1">
      <alignment horizontal="center" vertical="top"/>
    </xf>
    <xf numFmtId="0" fontId="8" fillId="0" borderId="1" xfId="0" applyFont="1" applyBorder="1" applyAlignment="1">
      <alignment vertical="center"/>
    </xf>
    <xf numFmtId="2" fontId="8" fillId="0" borderId="1" xfId="0" applyNumberFormat="1" applyFont="1" applyBorder="1" applyAlignment="1">
      <alignment horizontal="center" vertical="top"/>
    </xf>
    <xf numFmtId="0" fontId="16" fillId="0" borderId="0" xfId="0" applyFont="1" applyAlignment="1">
      <alignment horizontal="center" vertical="center" wrapText="1"/>
    </xf>
    <xf numFmtId="2" fontId="15" fillId="0" borderId="1" xfId="0" applyNumberFormat="1" applyFont="1" applyBorder="1" applyAlignment="1">
      <alignment horizontal="center" vertical="center" wrapText="1"/>
    </xf>
    <xf numFmtId="0" fontId="16" fillId="0" borderId="0" xfId="0" applyFont="1"/>
    <xf numFmtId="0" fontId="15" fillId="0" borderId="1" xfId="0" applyFont="1" applyBorder="1" applyAlignment="1">
      <alignment horizontal="center" vertical="center" wrapText="1"/>
    </xf>
    <xf numFmtId="0" fontId="15" fillId="0" borderId="0" xfId="0" applyFont="1" applyAlignment="1">
      <alignment horizontal="center" vertical="center"/>
    </xf>
    <xf numFmtId="0" fontId="15" fillId="0" borderId="0" xfId="0" applyFont="1" applyAlignment="1">
      <alignment horizontal="left" vertical="center"/>
    </xf>
    <xf numFmtId="0" fontId="16" fillId="0" borderId="0" xfId="0" applyFont="1" applyAlignment="1">
      <alignment vertical="center" wrapText="1"/>
    </xf>
    <xf numFmtId="1" fontId="15" fillId="0" borderId="0" xfId="1" applyNumberFormat="1" applyFont="1" applyAlignment="1">
      <alignment horizontal="center" vertical="center"/>
    </xf>
    <xf numFmtId="0" fontId="16" fillId="0" borderId="0" xfId="0" applyFont="1" applyAlignment="1">
      <alignment horizontal="center" vertical="center"/>
    </xf>
    <xf numFmtId="0" fontId="15" fillId="0" borderId="1" xfId="0" applyFont="1" applyBorder="1" applyAlignment="1">
      <alignment horizontal="center"/>
    </xf>
    <xf numFmtId="0" fontId="16" fillId="0" borderId="0" xfId="0" applyFont="1" applyAlignment="1">
      <alignment horizontal="center"/>
    </xf>
    <xf numFmtId="2" fontId="15" fillId="0" borderId="0" xfId="1" applyNumberFormat="1" applyFont="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15" fillId="0" borderId="0" xfId="0" applyFont="1" applyAlignment="1">
      <alignment horizontal="center" vertical="center" wrapText="1"/>
    </xf>
    <xf numFmtId="2" fontId="15" fillId="0" borderId="0" xfId="0" applyNumberFormat="1" applyFont="1" applyAlignment="1">
      <alignment horizontal="center" vertical="center" wrapText="1"/>
    </xf>
    <xf numFmtId="9" fontId="15" fillId="0" borderId="0" xfId="1" applyFont="1" applyBorder="1" applyAlignment="1">
      <alignment horizontal="center" vertical="center" wrapText="1"/>
    </xf>
    <xf numFmtId="0" fontId="15" fillId="0" borderId="1" xfId="0" applyFont="1" applyBorder="1" applyAlignment="1">
      <alignment vertical="center" wrapText="1"/>
    </xf>
    <xf numFmtId="164" fontId="15"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1" fontId="7" fillId="3" borderId="1" xfId="0" applyNumberFormat="1" applyFont="1" applyFill="1" applyBorder="1" applyAlignment="1">
      <alignment horizontal="center" vertical="center" wrapText="1"/>
    </xf>
    <xf numFmtId="0" fontId="15" fillId="0" borderId="22" xfId="0" applyFont="1" applyBorder="1" applyAlignment="1">
      <alignment horizontal="center" vertical="center" wrapText="1"/>
    </xf>
    <xf numFmtId="0" fontId="15" fillId="0" borderId="21" xfId="0" applyFont="1" applyBorder="1" applyAlignment="1">
      <alignment horizontal="center" vertical="center" wrapText="1"/>
    </xf>
    <xf numFmtId="0" fontId="18" fillId="0" borderId="0" xfId="0" applyFont="1" applyAlignment="1">
      <alignment horizontal="center"/>
    </xf>
    <xf numFmtId="0" fontId="15" fillId="0" borderId="1" xfId="0" applyFont="1" applyBorder="1" applyAlignment="1">
      <alignment horizontal="center" vertical="center"/>
    </xf>
    <xf numFmtId="9" fontId="15" fillId="5" borderId="0" xfId="1" applyFont="1" applyFill="1" applyBorder="1" applyAlignment="1">
      <alignment horizontal="center" vertical="center" wrapText="1"/>
    </xf>
    <xf numFmtId="2" fontId="15" fillId="0" borderId="21"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11" xfId="0" applyFont="1" applyBorder="1" applyAlignment="1">
      <alignment horizontal="center" vertical="center" wrapText="1"/>
    </xf>
    <xf numFmtId="164" fontId="15" fillId="0" borderId="5" xfId="0" applyNumberFormat="1" applyFont="1" applyBorder="1" applyAlignment="1">
      <alignment horizontal="center" vertical="center" wrapText="1"/>
    </xf>
    <xf numFmtId="0" fontId="15" fillId="0" borderId="8" xfId="0" applyFont="1" applyBorder="1" applyAlignment="1">
      <alignment horizontal="center" vertical="center" wrapText="1"/>
    </xf>
    <xf numFmtId="1" fontId="15" fillId="0" borderId="10" xfId="0" applyNumberFormat="1" applyFont="1" applyBorder="1" applyAlignment="1">
      <alignment horizontal="center" vertical="center" wrapText="1"/>
    </xf>
    <xf numFmtId="2" fontId="15" fillId="0" borderId="5" xfId="0" applyNumberFormat="1" applyFont="1" applyBorder="1" applyAlignment="1">
      <alignment horizontal="center" vertical="center" wrapText="1"/>
    </xf>
    <xf numFmtId="0" fontId="15" fillId="0" borderId="5" xfId="0" applyFont="1" applyBorder="1" applyAlignment="1">
      <alignment vertical="center" wrapText="1"/>
    </xf>
    <xf numFmtId="2" fontId="15" fillId="0" borderId="10" xfId="0" applyNumberFormat="1" applyFont="1" applyBorder="1" applyAlignment="1">
      <alignment horizontal="center" vertical="center" wrapText="1"/>
    </xf>
    <xf numFmtId="0" fontId="15" fillId="0" borderId="10" xfId="0" applyFont="1" applyBorder="1" applyAlignment="1">
      <alignment vertical="center" wrapText="1"/>
    </xf>
    <xf numFmtId="0" fontId="15" fillId="0" borderId="5" xfId="0" applyFont="1" applyBorder="1" applyAlignment="1">
      <alignment horizontal="center"/>
    </xf>
    <xf numFmtId="0" fontId="15" fillId="0" borderId="5" xfId="0" applyFont="1" applyBorder="1" applyAlignment="1">
      <alignment horizontal="center" vertical="center"/>
    </xf>
    <xf numFmtId="0" fontId="15" fillId="0" borderId="6" xfId="0" applyFont="1" applyBorder="1" applyAlignment="1">
      <alignment horizontal="center"/>
    </xf>
    <xf numFmtId="0" fontId="15" fillId="0" borderId="8" xfId="0" applyFont="1" applyBorder="1" applyAlignment="1">
      <alignment horizontal="center"/>
    </xf>
    <xf numFmtId="0" fontId="15" fillId="0" borderId="10" xfId="0" applyFont="1" applyBorder="1" applyAlignment="1">
      <alignment horizontal="center"/>
    </xf>
    <xf numFmtId="0" fontId="15" fillId="0" borderId="10" xfId="0" applyFont="1" applyBorder="1" applyAlignment="1">
      <alignment horizontal="center" vertical="center"/>
    </xf>
    <xf numFmtId="0" fontId="15" fillId="0" borderId="11" xfId="0" applyFont="1" applyBorder="1" applyAlignment="1">
      <alignment horizontal="center"/>
    </xf>
    <xf numFmtId="0" fontId="15" fillId="0" borderId="4" xfId="0" applyFont="1" applyBorder="1" applyAlignment="1">
      <alignment horizontal="center" vertical="center"/>
    </xf>
    <xf numFmtId="0" fontId="15" fillId="0" borderId="5" xfId="0" applyFont="1" applyBorder="1" applyAlignment="1">
      <alignment horizontal="left" vertical="center" wrapText="1"/>
    </xf>
    <xf numFmtId="0" fontId="0" fillId="0" borderId="5" xfId="0" applyBorder="1" applyAlignment="1">
      <alignment horizontal="center" vertical="center"/>
    </xf>
    <xf numFmtId="0" fontId="0" fillId="0" borderId="5" xfId="0" applyBorder="1" applyAlignment="1">
      <alignment vertical="center" wrapText="1"/>
    </xf>
    <xf numFmtId="0" fontId="0" fillId="0" borderId="5" xfId="0" applyBorder="1" applyAlignment="1">
      <alignment horizontal="center" vertical="center" wrapText="1"/>
    </xf>
    <xf numFmtId="0" fontId="15" fillId="0" borderId="9" xfId="0" applyFont="1" applyBorder="1" applyAlignment="1">
      <alignment horizontal="center" vertical="center"/>
    </xf>
    <xf numFmtId="0" fontId="15" fillId="3" borderId="21" xfId="0" applyFont="1" applyFill="1" applyBorder="1" applyAlignment="1">
      <alignment horizontal="center" vertical="center" wrapText="1"/>
    </xf>
    <xf numFmtId="2" fontId="15" fillId="3" borderId="21" xfId="0" applyNumberFormat="1" applyFont="1" applyFill="1" applyBorder="1" applyAlignment="1">
      <alignment horizontal="center" vertical="center" wrapText="1"/>
    </xf>
    <xf numFmtId="1" fontId="15" fillId="3" borderId="21" xfId="0" applyNumberFormat="1" applyFont="1" applyFill="1" applyBorder="1" applyAlignment="1">
      <alignment horizontal="center" vertical="center" wrapText="1"/>
    </xf>
    <xf numFmtId="2" fontId="15" fillId="7" borderId="21" xfId="0" applyNumberFormat="1" applyFont="1" applyFill="1" applyBorder="1" applyAlignment="1">
      <alignment horizontal="center" vertical="center" wrapText="1"/>
    </xf>
    <xf numFmtId="9" fontId="15" fillId="0" borderId="0" xfId="1" applyFont="1" applyFill="1" applyBorder="1" applyAlignment="1">
      <alignment horizontal="center" vertical="center" wrapText="1"/>
    </xf>
    <xf numFmtId="0" fontId="10" fillId="6" borderId="0" xfId="0" applyFont="1" applyFill="1" applyAlignment="1">
      <alignment horizontal="center" vertical="center" wrapText="1"/>
    </xf>
    <xf numFmtId="0" fontId="9" fillId="6" borderId="0" xfId="0" applyFont="1" applyFill="1" applyAlignment="1">
      <alignment horizontal="center" vertical="center" wrapText="1"/>
    </xf>
    <xf numFmtId="0" fontId="9" fillId="6" borderId="0" xfId="0" applyFont="1" applyFill="1"/>
    <xf numFmtId="2" fontId="10" fillId="6" borderId="0" xfId="0" applyNumberFormat="1" applyFont="1" applyFill="1" applyAlignment="1">
      <alignment horizontal="center" vertical="center" wrapText="1"/>
    </xf>
    <xf numFmtId="0" fontId="15" fillId="0" borderId="31" xfId="0" applyFont="1" applyBorder="1" applyAlignment="1">
      <alignment horizontal="center" vertical="center" wrapText="1"/>
    </xf>
    <xf numFmtId="0" fontId="18" fillId="0" borderId="18" xfId="0" applyFont="1" applyBorder="1"/>
    <xf numFmtId="0" fontId="20" fillId="0" borderId="0" xfId="0" applyFont="1" applyAlignment="1">
      <alignment horizontal="left" vertical="center"/>
    </xf>
    <xf numFmtId="0" fontId="7" fillId="0" borderId="0" xfId="0" applyFont="1" applyAlignment="1">
      <alignment horizontal="left"/>
    </xf>
    <xf numFmtId="0" fontId="13" fillId="0" borderId="0" xfId="0" applyFont="1" applyAlignment="1">
      <alignment horizontal="left"/>
    </xf>
    <xf numFmtId="0" fontId="8" fillId="0" borderId="0" xfId="0" applyFont="1" applyAlignment="1">
      <alignment vertical="center" wrapText="1"/>
    </xf>
    <xf numFmtId="0" fontId="8" fillId="0" borderId="1" xfId="0" applyFont="1" applyBorder="1" applyAlignment="1">
      <alignment vertical="center" wrapText="1"/>
    </xf>
    <xf numFmtId="0" fontId="13" fillId="0" borderId="1" xfId="0" applyFont="1" applyBorder="1" applyAlignment="1">
      <alignment horizontal="center" vertical="center"/>
    </xf>
    <xf numFmtId="0" fontId="13" fillId="0" borderId="0" xfId="0" applyFont="1" applyAlignment="1">
      <alignment horizontal="center" vertical="center"/>
    </xf>
    <xf numFmtId="0" fontId="21" fillId="0" borderId="1" xfId="0" applyFont="1" applyBorder="1" applyAlignment="1">
      <alignment vertical="center"/>
    </xf>
    <xf numFmtId="0" fontId="21" fillId="0" borderId="1" xfId="0" applyFont="1" applyBorder="1" applyAlignment="1">
      <alignment vertical="center" wrapText="1"/>
    </xf>
    <xf numFmtId="0" fontId="8" fillId="3" borderId="0" xfId="0" applyFont="1" applyFill="1" applyAlignment="1">
      <alignment horizontal="justify" vertical="center" wrapText="1"/>
    </xf>
    <xf numFmtId="0" fontId="14" fillId="3" borderId="0" xfId="0" applyFont="1" applyFill="1" applyAlignment="1">
      <alignment horizontal="left" vertical="center"/>
    </xf>
    <xf numFmtId="0" fontId="8" fillId="3" borderId="0" xfId="0" applyFont="1" applyFill="1" applyAlignment="1">
      <alignment horizontal="center" vertical="center"/>
    </xf>
    <xf numFmtId="0" fontId="13" fillId="3" borderId="0" xfId="0" applyFont="1" applyFill="1" applyAlignment="1">
      <alignment vertical="center"/>
    </xf>
    <xf numFmtId="0" fontId="13" fillId="0" borderId="0" xfId="0" applyFont="1" applyAlignment="1">
      <alignment vertical="center"/>
    </xf>
    <xf numFmtId="0" fontId="7" fillId="3" borderId="0" xfId="0" applyFont="1" applyFill="1" applyAlignment="1">
      <alignment vertical="center"/>
    </xf>
    <xf numFmtId="0" fontId="15" fillId="3" borderId="1" xfId="0" applyFont="1" applyFill="1" applyBorder="1" applyAlignment="1">
      <alignment horizontal="center" vertical="center" wrapText="1"/>
    </xf>
    <xf numFmtId="0" fontId="24" fillId="0" borderId="1" xfId="0" applyFont="1" applyBorder="1" applyAlignment="1">
      <alignment horizontal="left" vertical="center" wrapText="1"/>
    </xf>
    <xf numFmtId="0" fontId="26" fillId="0" borderId="1" xfId="0" applyFont="1" applyBorder="1" applyAlignment="1">
      <alignment horizontal="center" vertical="center" wrapText="1"/>
    </xf>
    <xf numFmtId="0" fontId="26" fillId="0" borderId="1" xfId="0" applyFont="1" applyBorder="1" applyAlignment="1">
      <alignment horizontal="center" vertical="center"/>
    </xf>
    <xf numFmtId="0" fontId="26" fillId="0" borderId="1" xfId="0" applyFont="1" applyBorder="1" applyAlignment="1">
      <alignment vertical="center"/>
    </xf>
    <xf numFmtId="0" fontId="26" fillId="0" borderId="1" xfId="0" quotePrefix="1" applyFont="1" applyBorder="1" applyAlignment="1">
      <alignment horizontal="center" vertical="center" wrapText="1"/>
    </xf>
    <xf numFmtId="0" fontId="21" fillId="0" borderId="1" xfId="0" applyFont="1" applyBorder="1" applyAlignment="1">
      <alignment horizontal="left" vertical="center" wrapText="1"/>
    </xf>
    <xf numFmtId="0" fontId="21" fillId="0" borderId="1" xfId="0" applyFont="1" applyBorder="1" applyAlignment="1">
      <alignment horizontal="justify" vertical="center" wrapText="1"/>
    </xf>
    <xf numFmtId="0" fontId="31" fillId="0" borderId="1" xfId="0" quotePrefix="1" applyFont="1" applyBorder="1" applyAlignment="1">
      <alignment horizontal="center" vertical="center" wrapText="1"/>
    </xf>
    <xf numFmtId="0" fontId="7" fillId="0" borderId="1" xfId="0" quotePrefix="1" applyFont="1" applyBorder="1" applyAlignment="1">
      <alignment horizontal="center" vertical="center" wrapText="1"/>
    </xf>
    <xf numFmtId="0" fontId="7" fillId="0" borderId="1" xfId="0" quotePrefix="1" applyFont="1" applyBorder="1" applyAlignment="1">
      <alignment horizontal="center"/>
    </xf>
    <xf numFmtId="0" fontId="18" fillId="3" borderId="1" xfId="0" applyFont="1" applyFill="1" applyBorder="1"/>
    <xf numFmtId="0" fontId="28" fillId="0" borderId="1" xfId="2" applyNumberFormat="1" applyFont="1" applyFill="1" applyBorder="1" applyAlignment="1" applyProtection="1">
      <alignment horizontal="center" vertical="center" wrapText="1"/>
    </xf>
    <xf numFmtId="0" fontId="23" fillId="0" borderId="1" xfId="0" applyFont="1" applyBorder="1" applyAlignment="1">
      <alignment horizontal="center" vertical="center" wrapText="1"/>
    </xf>
    <xf numFmtId="0" fontId="15" fillId="0" borderId="2" xfId="0" applyFont="1" applyBorder="1" applyAlignment="1">
      <alignment vertical="center" wrapText="1"/>
    </xf>
    <xf numFmtId="0" fontId="15" fillId="0" borderId="32" xfId="0" applyFont="1" applyBorder="1" applyAlignment="1">
      <alignment vertical="center" wrapText="1"/>
    </xf>
    <xf numFmtId="0" fontId="15" fillId="8" borderId="2" xfId="0" applyFont="1" applyFill="1" applyBorder="1" applyAlignment="1">
      <alignment horizontal="center" vertical="center" wrapText="1"/>
    </xf>
    <xf numFmtId="0" fontId="15" fillId="8" borderId="32" xfId="0" applyFont="1" applyFill="1" applyBorder="1" applyAlignment="1">
      <alignment horizontal="center" vertical="center" wrapText="1"/>
    </xf>
    <xf numFmtId="0" fontId="15" fillId="8" borderId="3"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8" borderId="0" xfId="0" applyFont="1" applyFill="1" applyAlignment="1">
      <alignment horizontal="left" vertical="center"/>
    </xf>
    <xf numFmtId="0" fontId="15" fillId="8" borderId="0" xfId="0" applyFont="1" applyFill="1" applyAlignment="1">
      <alignment horizontal="center" vertical="center" wrapText="1"/>
    </xf>
    <xf numFmtId="0" fontId="15" fillId="8" borderId="16"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32" fillId="0" borderId="1" xfId="0" applyFont="1" applyBorder="1" applyAlignment="1">
      <alignment horizontal="center" vertical="center"/>
    </xf>
    <xf numFmtId="49" fontId="26" fillId="4" borderId="1" xfId="0" applyNumberFormat="1" applyFont="1" applyFill="1" applyBorder="1" applyAlignment="1">
      <alignment horizontal="center" vertical="center" wrapText="1"/>
    </xf>
    <xf numFmtId="0" fontId="10" fillId="0" borderId="0" xfId="0" applyFont="1" applyAlignment="1">
      <alignment horizontal="center" vertical="center" wrapText="1"/>
    </xf>
    <xf numFmtId="2" fontId="10" fillId="0" borderId="0" xfId="1" applyNumberFormat="1" applyFont="1" applyAlignment="1">
      <alignment horizontal="center" vertical="center"/>
    </xf>
    <xf numFmtId="2" fontId="10" fillId="0" borderId="0" xfId="0" applyNumberFormat="1" applyFont="1" applyAlignment="1">
      <alignment horizontal="center" vertical="center" wrapText="1"/>
    </xf>
    <xf numFmtId="2" fontId="10" fillId="5" borderId="1" xfId="1" applyNumberFormat="1" applyFont="1" applyFill="1" applyBorder="1" applyAlignment="1">
      <alignment horizontal="center" vertical="center"/>
    </xf>
    <xf numFmtId="2" fontId="10" fillId="5" borderId="1" xfId="0" applyNumberFormat="1" applyFont="1" applyFill="1" applyBorder="1" applyAlignment="1">
      <alignment horizontal="center" vertical="center" wrapText="1"/>
    </xf>
    <xf numFmtId="0" fontId="0" fillId="0" borderId="0" xfId="0" applyAlignment="1">
      <alignment vertical="center"/>
    </xf>
    <xf numFmtId="0" fontId="36" fillId="3" borderId="1" xfId="0" applyFont="1" applyFill="1" applyBorder="1" applyAlignment="1">
      <alignment horizontal="center" vertical="center"/>
    </xf>
    <xf numFmtId="0" fontId="36" fillId="3" borderId="20" xfId="0" applyFont="1" applyFill="1" applyBorder="1" applyAlignment="1">
      <alignment horizontal="left" vertical="center" wrapText="1"/>
    </xf>
    <xf numFmtId="0" fontId="36" fillId="3" borderId="20" xfId="0" applyFont="1" applyFill="1" applyBorder="1" applyAlignment="1">
      <alignment horizontal="center" vertical="center" wrapText="1"/>
    </xf>
    <xf numFmtId="0" fontId="26" fillId="4" borderId="1" xfId="0" quotePrefix="1" applyFont="1" applyFill="1" applyBorder="1" applyAlignment="1">
      <alignment horizontal="center" vertical="center" wrapText="1"/>
    </xf>
    <xf numFmtId="0" fontId="28" fillId="4" borderId="1" xfId="2" applyNumberFormat="1" applyFont="1" applyFill="1" applyBorder="1" applyAlignment="1" applyProtection="1">
      <alignment horizontal="center" vertical="center" wrapText="1"/>
    </xf>
    <xf numFmtId="0" fontId="37" fillId="3" borderId="1" xfId="0" applyFont="1" applyFill="1" applyBorder="1" applyAlignment="1">
      <alignment horizontal="center"/>
    </xf>
    <xf numFmtId="0" fontId="14" fillId="0" borderId="0" xfId="0" applyFont="1" applyAlignment="1">
      <alignment horizontal="left" vertical="center"/>
    </xf>
    <xf numFmtId="0" fontId="30" fillId="0" borderId="1" xfId="0" applyFont="1" applyBorder="1" applyAlignment="1">
      <alignment vertical="center" wrapText="1"/>
    </xf>
    <xf numFmtId="49" fontId="25" fillId="9" borderId="1" xfId="0" quotePrefix="1" applyNumberFormat="1" applyFont="1" applyFill="1" applyBorder="1" applyAlignment="1">
      <alignment horizontal="center" vertical="center"/>
    </xf>
    <xf numFmtId="0" fontId="25" fillId="9" borderId="1" xfId="0" applyFont="1" applyFill="1" applyBorder="1" applyAlignment="1">
      <alignment horizontal="center" vertical="center" wrapText="1"/>
    </xf>
    <xf numFmtId="0" fontId="28" fillId="0" borderId="1" xfId="2" applyNumberFormat="1" applyFont="1" applyFill="1" applyBorder="1" applyAlignment="1" applyProtection="1">
      <alignment vertical="center"/>
    </xf>
    <xf numFmtId="0" fontId="26" fillId="0" borderId="1" xfId="0" applyFont="1" applyBorder="1" applyAlignment="1">
      <alignment horizontal="left" vertical="center" wrapText="1"/>
    </xf>
    <xf numFmtId="165" fontId="25" fillId="9" borderId="1" xfId="0" applyNumberFormat="1" applyFont="1" applyFill="1" applyBorder="1" applyAlignment="1">
      <alignment horizontal="center" vertical="center" wrapText="1"/>
    </xf>
    <xf numFmtId="0" fontId="0" fillId="0" borderId="0" xfId="0" applyAlignment="1">
      <alignment horizontal="center"/>
    </xf>
    <xf numFmtId="0" fontId="28" fillId="0" borderId="1" xfId="2" applyNumberFormat="1" applyFont="1" applyFill="1" applyBorder="1" applyAlignment="1" applyProtection="1">
      <alignment vertical="center" wrapText="1"/>
    </xf>
    <xf numFmtId="0" fontId="0" fillId="0" borderId="1" xfId="0" applyBorder="1" applyAlignment="1">
      <alignment vertical="center"/>
    </xf>
    <xf numFmtId="0" fontId="26" fillId="0" borderId="1" xfId="0" applyFont="1" applyBorder="1" applyAlignment="1">
      <alignment vertical="center" wrapText="1"/>
    </xf>
    <xf numFmtId="0" fontId="28" fillId="0" borderId="1" xfId="2" quotePrefix="1" applyNumberFormat="1" applyFont="1" applyFill="1" applyBorder="1" applyAlignment="1" applyProtection="1">
      <alignment vertical="center" wrapText="1"/>
    </xf>
    <xf numFmtId="0" fontId="28" fillId="0" borderId="1" xfId="4" applyNumberFormat="1" applyFont="1" applyFill="1" applyBorder="1" applyAlignment="1" applyProtection="1">
      <alignment vertical="center"/>
    </xf>
    <xf numFmtId="0" fontId="28" fillId="0" borderId="1" xfId="4" applyNumberFormat="1" applyFont="1" applyFill="1" applyBorder="1" applyAlignment="1" applyProtection="1">
      <alignment vertical="center" wrapText="1"/>
    </xf>
    <xf numFmtId="0" fontId="28" fillId="0" borderId="1" xfId="4" applyNumberFormat="1" applyFont="1" applyFill="1" applyBorder="1" applyAlignment="1" applyProtection="1">
      <alignment horizontal="center" vertical="center" wrapText="1"/>
    </xf>
    <xf numFmtId="0" fontId="28" fillId="0" borderId="1" xfId="4" applyNumberFormat="1" applyFont="1" applyFill="1" applyBorder="1" applyAlignment="1" applyProtection="1">
      <alignment horizontal="left" vertical="center" wrapText="1"/>
    </xf>
    <xf numFmtId="0" fontId="28" fillId="0" borderId="1" xfId="4" quotePrefix="1" applyNumberFormat="1" applyFont="1" applyFill="1" applyBorder="1" applyAlignment="1" applyProtection="1">
      <alignment horizontal="left" vertical="center" wrapText="1"/>
    </xf>
    <xf numFmtId="0" fontId="28" fillId="0" borderId="1" xfId="4" quotePrefix="1" applyNumberFormat="1" applyFont="1" applyFill="1" applyBorder="1" applyAlignment="1" applyProtection="1">
      <alignment horizontal="center" vertical="center" wrapText="1"/>
    </xf>
    <xf numFmtId="0" fontId="28" fillId="0" borderId="1" xfId="4" quotePrefix="1" applyNumberFormat="1" applyFont="1" applyFill="1" applyBorder="1" applyAlignment="1" applyProtection="1">
      <alignment vertical="center" wrapText="1"/>
    </xf>
    <xf numFmtId="0" fontId="27" fillId="0" borderId="1" xfId="4" applyNumberFormat="1" applyFont="1" applyFill="1" applyBorder="1" applyAlignment="1" applyProtection="1">
      <alignment vertical="center" wrapText="1"/>
    </xf>
    <xf numFmtId="0" fontId="0" fillId="0" borderId="1" xfId="0" applyBorder="1" applyAlignment="1">
      <alignment horizontal="center" vertical="center"/>
    </xf>
    <xf numFmtId="0" fontId="28" fillId="0" borderId="1" xfId="4" applyNumberFormat="1" applyFont="1" applyFill="1" applyBorder="1" applyAlignment="1" applyProtection="1">
      <alignment horizontal="center" vertical="center"/>
    </xf>
    <xf numFmtId="0" fontId="28" fillId="0" borderId="1" xfId="2" applyNumberFormat="1" applyFont="1" applyFill="1" applyBorder="1" applyAlignment="1" applyProtection="1">
      <alignment horizontal="center" vertical="center"/>
    </xf>
    <xf numFmtId="0" fontId="0" fillId="0" borderId="0" xfId="0" applyAlignment="1">
      <alignment horizontal="center" vertical="center"/>
    </xf>
    <xf numFmtId="0" fontId="28" fillId="0" borderId="1" xfId="2" quotePrefix="1" applyNumberFormat="1" applyFont="1" applyFill="1" applyBorder="1" applyAlignment="1" applyProtection="1">
      <alignment horizontal="center" vertical="center" wrapText="1"/>
    </xf>
    <xf numFmtId="0" fontId="28" fillId="0" borderId="1" xfId="2" quotePrefix="1" applyNumberFormat="1" applyFont="1" applyFill="1" applyBorder="1" applyAlignment="1" applyProtection="1">
      <alignment horizontal="center" vertical="center"/>
    </xf>
    <xf numFmtId="0" fontId="28" fillId="0" borderId="1" xfId="4" quotePrefix="1" applyNumberFormat="1" applyFont="1" applyFill="1" applyBorder="1" applyAlignment="1" applyProtection="1">
      <alignment horizontal="center" vertical="center"/>
    </xf>
    <xf numFmtId="0" fontId="0" fillId="0" borderId="1" xfId="0" applyBorder="1" applyAlignment="1">
      <alignment horizontal="center" vertical="center" wrapText="1"/>
    </xf>
    <xf numFmtId="0" fontId="28" fillId="4" borderId="1" xfId="2" quotePrefix="1" applyNumberFormat="1" applyFont="1" applyFill="1" applyBorder="1" applyAlignment="1" applyProtection="1">
      <alignment horizontal="center" vertical="center" wrapText="1"/>
    </xf>
    <xf numFmtId="49" fontId="25" fillId="3" borderId="1" xfId="0" quotePrefix="1" applyNumberFormat="1" applyFont="1" applyFill="1" applyBorder="1" applyAlignment="1">
      <alignment horizontal="center" vertical="center"/>
    </xf>
    <xf numFmtId="0" fontId="13" fillId="0" borderId="0" xfId="0" applyFont="1" applyAlignment="1">
      <alignment horizontal="left" vertical="center"/>
    </xf>
    <xf numFmtId="0" fontId="41" fillId="0" borderId="0" xfId="0" applyFont="1" applyAlignment="1">
      <alignment vertical="center"/>
    </xf>
    <xf numFmtId="10" fontId="28" fillId="4" borderId="1" xfId="2" applyNumberFormat="1" applyFont="1" applyFill="1" applyBorder="1" applyAlignment="1" applyProtection="1">
      <alignment horizontal="center" vertical="center" wrapText="1"/>
    </xf>
    <xf numFmtId="0" fontId="28" fillId="4" borderId="1" xfId="4" quotePrefix="1" applyNumberFormat="1" applyFont="1" applyFill="1" applyBorder="1" applyAlignment="1" applyProtection="1">
      <alignment horizontal="center" vertical="center" wrapText="1"/>
    </xf>
    <xf numFmtId="0" fontId="28" fillId="4" borderId="1" xfId="4" applyNumberFormat="1" applyFont="1" applyFill="1" applyBorder="1" applyAlignment="1" applyProtection="1">
      <alignment horizontal="center" vertical="center" wrapText="1"/>
    </xf>
    <xf numFmtId="0" fontId="28" fillId="4" borderId="1" xfId="4" applyNumberFormat="1" applyFont="1" applyFill="1" applyBorder="1" applyAlignment="1" applyProtection="1">
      <alignment horizontal="center" vertical="center"/>
    </xf>
    <xf numFmtId="3" fontId="13" fillId="0" borderId="0" xfId="0" applyNumberFormat="1" applyFont="1" applyAlignment="1">
      <alignment horizontal="center"/>
    </xf>
    <xf numFmtId="0" fontId="13" fillId="0" borderId="0" xfId="0" applyFont="1" applyAlignment="1">
      <alignment horizontal="left" vertical="center" wrapText="1"/>
    </xf>
    <xf numFmtId="49" fontId="36" fillId="3" borderId="1" xfId="0" applyNumberFormat="1" applyFont="1" applyFill="1" applyBorder="1" applyAlignment="1">
      <alignment horizontal="center" vertical="center"/>
    </xf>
    <xf numFmtId="164" fontId="36" fillId="8" borderId="1" xfId="0" applyNumberFormat="1" applyFont="1" applyFill="1" applyBorder="1" applyAlignment="1">
      <alignment horizontal="center" vertical="center"/>
    </xf>
    <xf numFmtId="49" fontId="25" fillId="8" borderId="1" xfId="0" quotePrefix="1" applyNumberFormat="1" applyFont="1" applyFill="1" applyBorder="1" applyAlignment="1">
      <alignment horizontal="center" vertical="center"/>
    </xf>
    <xf numFmtId="164" fontId="8" fillId="0" borderId="1" xfId="0" applyNumberFormat="1" applyFont="1" applyBorder="1" applyAlignment="1">
      <alignment horizontal="center" vertical="top"/>
    </xf>
    <xf numFmtId="0" fontId="0" fillId="0" borderId="1" xfId="0" applyBorder="1" applyAlignment="1">
      <alignment horizontal="center"/>
    </xf>
    <xf numFmtId="0" fontId="7" fillId="0" borderId="0" xfId="0" applyFont="1" applyAlignment="1">
      <alignment horizontal="center" vertical="center" wrapText="1"/>
    </xf>
    <xf numFmtId="1" fontId="7" fillId="3" borderId="1" xfId="0" quotePrefix="1" applyNumberFormat="1" applyFont="1" applyFill="1" applyBorder="1" applyAlignment="1">
      <alignment horizontal="center" vertical="center" wrapText="1"/>
    </xf>
    <xf numFmtId="0" fontId="35" fillId="7" borderId="1" xfId="0" quotePrefix="1" applyFont="1" applyFill="1" applyBorder="1" applyAlignment="1">
      <alignment horizontal="center" vertical="center" wrapText="1"/>
    </xf>
    <xf numFmtId="0" fontId="34" fillId="7" borderId="1" xfId="0" applyFont="1" applyFill="1" applyBorder="1" applyAlignment="1">
      <alignment horizontal="center"/>
    </xf>
    <xf numFmtId="0" fontId="37" fillId="3" borderId="1" xfId="0" applyFont="1" applyFill="1" applyBorder="1" applyAlignment="1">
      <alignment horizontal="center" wrapText="1"/>
    </xf>
    <xf numFmtId="0" fontId="43" fillId="0" borderId="0" xfId="0" applyFont="1" applyAlignment="1">
      <alignment horizontal="left" vertical="center"/>
    </xf>
    <xf numFmtId="0" fontId="25" fillId="2" borderId="1" xfId="0" quotePrefix="1" applyFont="1" applyFill="1" applyBorder="1" applyAlignment="1">
      <alignment horizontal="center" vertical="center" wrapText="1"/>
    </xf>
    <xf numFmtId="0" fontId="33" fillId="0" borderId="1" xfId="0" applyFont="1" applyBorder="1" applyAlignment="1">
      <alignment horizontal="center" vertical="center" wrapText="1"/>
    </xf>
    <xf numFmtId="0" fontId="10" fillId="5" borderId="0" xfId="0" applyFont="1" applyFill="1" applyAlignment="1">
      <alignment horizontal="center" vertical="center" wrapText="1"/>
    </xf>
    <xf numFmtId="2" fontId="10" fillId="5" borderId="0" xfId="0" applyNumberFormat="1" applyFont="1" applyFill="1" applyAlignment="1">
      <alignment horizontal="center" vertical="center" wrapText="1"/>
    </xf>
    <xf numFmtId="0" fontId="15" fillId="0" borderId="3" xfId="0" applyFont="1" applyBorder="1" applyAlignment="1">
      <alignment horizontal="center" vertical="center" wrapText="1"/>
    </xf>
    <xf numFmtId="0" fontId="33" fillId="0" borderId="2" xfId="0" applyFont="1" applyBorder="1" applyAlignment="1">
      <alignment horizontal="center" vertical="center" wrapText="1"/>
    </xf>
    <xf numFmtId="0" fontId="23" fillId="0" borderId="0" xfId="0" applyFont="1"/>
    <xf numFmtId="0" fontId="23" fillId="0" borderId="0" xfId="0" applyFont="1" applyAlignment="1">
      <alignment vertical="center"/>
    </xf>
    <xf numFmtId="0" fontId="23" fillId="0" borderId="1" xfId="0" applyFont="1" applyBorder="1" applyAlignment="1">
      <alignment vertical="center"/>
    </xf>
    <xf numFmtId="0" fontId="44" fillId="0" borderId="0" xfId="0" applyFont="1" applyAlignment="1">
      <alignment vertical="top" wrapText="1"/>
    </xf>
    <xf numFmtId="0" fontId="44" fillId="0" borderId="0" xfId="0" applyFont="1" applyAlignment="1">
      <alignment horizontal="center" vertical="top" wrapText="1"/>
    </xf>
    <xf numFmtId="14" fontId="44" fillId="0" borderId="0" xfId="0" applyNumberFormat="1" applyFont="1" applyAlignment="1">
      <alignment horizontal="center" vertical="top" wrapText="1"/>
    </xf>
    <xf numFmtId="0" fontId="45" fillId="0" borderId="0" xfId="0" applyFont="1" applyAlignment="1">
      <alignment horizontal="left" vertical="top"/>
    </xf>
    <xf numFmtId="0" fontId="46" fillId="11" borderId="33" xfId="0" applyFont="1" applyFill="1" applyBorder="1" applyAlignment="1">
      <alignment horizontal="center" vertical="center" wrapText="1"/>
    </xf>
    <xf numFmtId="0" fontId="44" fillId="0" borderId="1" xfId="0" applyFont="1" applyBorder="1" applyAlignment="1">
      <alignment horizontal="center" vertical="top" wrapText="1"/>
    </xf>
    <xf numFmtId="0" fontId="44" fillId="0" borderId="1" xfId="0" applyFont="1" applyBorder="1" applyAlignment="1">
      <alignment vertical="top" wrapText="1"/>
    </xf>
    <xf numFmtId="166" fontId="44" fillId="0" borderId="1" xfId="0" applyNumberFormat="1" applyFont="1" applyBorder="1" applyAlignment="1">
      <alignment horizontal="center" vertical="top" wrapText="1"/>
    </xf>
    <xf numFmtId="14" fontId="44" fillId="0" borderId="1" xfId="0" applyNumberFormat="1" applyFont="1" applyBorder="1" applyAlignment="1">
      <alignment horizontal="center" vertical="top" wrapText="1"/>
    </xf>
    <xf numFmtId="22" fontId="44" fillId="0" borderId="1" xfId="0" applyNumberFormat="1" applyFont="1" applyBorder="1" applyAlignment="1">
      <alignment vertical="top" wrapText="1"/>
    </xf>
    <xf numFmtId="0" fontId="45" fillId="0" borderId="0" xfId="0" applyFont="1" applyAlignment="1">
      <alignment vertical="top" wrapText="1"/>
    </xf>
    <xf numFmtId="166" fontId="45" fillId="0" borderId="0" xfId="0" applyNumberFormat="1" applyFont="1" applyAlignment="1">
      <alignment horizontal="center" vertical="top" wrapText="1"/>
    </xf>
    <xf numFmtId="22" fontId="44" fillId="0" borderId="0" xfId="0" applyNumberFormat="1" applyFont="1" applyAlignment="1">
      <alignment vertical="top" wrapText="1"/>
    </xf>
    <xf numFmtId="0" fontId="16" fillId="0" borderId="0" xfId="0" applyFont="1" applyAlignment="1">
      <alignment horizontal="center" vertical="top" wrapText="1"/>
    </xf>
    <xf numFmtId="0" fontId="16" fillId="12" borderId="0" xfId="0" applyFont="1" applyFill="1" applyAlignment="1">
      <alignment horizontal="center"/>
    </xf>
    <xf numFmtId="0" fontId="15" fillId="0" borderId="0" xfId="0" applyFont="1" applyAlignment="1">
      <alignment horizontal="justify" vertical="center"/>
    </xf>
    <xf numFmtId="0" fontId="43" fillId="0" borderId="0" xfId="0" applyFont="1" applyAlignment="1">
      <alignment horizontal="justify" vertical="center"/>
    </xf>
    <xf numFmtId="0" fontId="10" fillId="0" borderId="0" xfId="0" applyFont="1" applyAlignment="1">
      <alignment horizontal="justify" vertical="center"/>
    </xf>
    <xf numFmtId="0" fontId="20" fillId="0" borderId="0" xfId="0" applyFont="1" applyAlignment="1">
      <alignment vertical="top"/>
    </xf>
    <xf numFmtId="0" fontId="33" fillId="10" borderId="22" xfId="0" applyFont="1" applyFill="1" applyBorder="1" applyAlignment="1">
      <alignment horizontal="center" vertical="center" wrapText="1"/>
    </xf>
    <xf numFmtId="0" fontId="33" fillId="10" borderId="2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33" fillId="10" borderId="20" xfId="0" applyFont="1" applyFill="1" applyBorder="1" applyAlignment="1">
      <alignment horizontal="left" vertical="center" wrapText="1"/>
    </xf>
    <xf numFmtId="0" fontId="19" fillId="10" borderId="20" xfId="0" applyFont="1" applyFill="1" applyBorder="1" applyAlignment="1">
      <alignment horizontal="center" vertical="center" wrapText="1"/>
    </xf>
    <xf numFmtId="0" fontId="33" fillId="10" borderId="22" xfId="0" applyFont="1" applyFill="1" applyBorder="1" applyAlignment="1">
      <alignment horizontal="left" vertical="center" wrapText="1"/>
    </xf>
    <xf numFmtId="0" fontId="33" fillId="10" borderId="21" xfId="0" applyFont="1" applyFill="1" applyBorder="1" applyAlignment="1">
      <alignment horizontal="left" vertical="center" wrapText="1"/>
    </xf>
    <xf numFmtId="0" fontId="33" fillId="0" borderId="1" xfId="0" quotePrefix="1" applyFont="1" applyBorder="1" applyAlignment="1">
      <alignment horizontal="left" vertical="center" wrapText="1"/>
    </xf>
    <xf numFmtId="0" fontId="33" fillId="0" borderId="1" xfId="0" applyFont="1" applyBorder="1" applyAlignment="1">
      <alignment horizontal="left" vertical="center" wrapText="1"/>
    </xf>
    <xf numFmtId="0" fontId="33" fillId="0" borderId="12" xfId="0" applyFont="1" applyBorder="1" applyAlignment="1">
      <alignment horizontal="left" vertical="center" wrapText="1"/>
    </xf>
    <xf numFmtId="0" fontId="33" fillId="0" borderId="19" xfId="0" applyFont="1" applyBorder="1" applyAlignment="1">
      <alignment horizontal="left" vertical="center" wrapText="1"/>
    </xf>
    <xf numFmtId="0" fontId="6" fillId="0" borderId="0" xfId="0" applyFont="1" applyAlignment="1">
      <alignment horizontal="center" vertical="center" wrapText="1"/>
    </xf>
    <xf numFmtId="0" fontId="6" fillId="0" borderId="0" xfId="0" applyFont="1"/>
    <xf numFmtId="0" fontId="6"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justify" vertical="center" wrapText="1"/>
    </xf>
    <xf numFmtId="16" fontId="33" fillId="10" borderId="21" xfId="0" applyNumberFormat="1" applyFont="1" applyFill="1" applyBorder="1" applyAlignment="1">
      <alignment horizontal="left" vertical="center" wrapText="1"/>
    </xf>
    <xf numFmtId="0" fontId="15" fillId="3" borderId="18"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horizontal="center"/>
    </xf>
    <xf numFmtId="0" fontId="5" fillId="0" borderId="0" xfId="0" applyFont="1"/>
    <xf numFmtId="0" fontId="5" fillId="0" borderId="1" xfId="0" applyFont="1" applyBorder="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center" vertical="center"/>
    </xf>
    <xf numFmtId="0" fontId="5" fillId="0" borderId="5" xfId="0" applyFont="1" applyBorder="1" applyAlignment="1">
      <alignment horizontal="center" vertical="center" wrapText="1"/>
    </xf>
    <xf numFmtId="0" fontId="5" fillId="0" borderId="5" xfId="0" applyFont="1" applyBorder="1" applyAlignment="1">
      <alignment vertical="center" wrapText="1"/>
    </xf>
    <xf numFmtId="0" fontId="5" fillId="0" borderId="5" xfId="0" applyFont="1" applyBorder="1" applyAlignment="1">
      <alignment horizontal="left" vertical="top" wrapText="1"/>
    </xf>
    <xf numFmtId="0" fontId="5" fillId="0" borderId="2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0" xfId="0" applyFont="1" applyBorder="1" applyAlignment="1">
      <alignment vertical="center" wrapText="1"/>
    </xf>
    <xf numFmtId="0" fontId="5" fillId="0" borderId="10" xfId="0" applyFont="1" applyBorder="1" applyAlignment="1">
      <alignment horizontal="left" vertical="top" wrapText="1"/>
    </xf>
    <xf numFmtId="0" fontId="5" fillId="0" borderId="26" xfId="0" applyFont="1" applyBorder="1" applyAlignment="1">
      <alignment horizontal="center" vertical="center" wrapText="1"/>
    </xf>
    <xf numFmtId="0" fontId="5" fillId="0" borderId="24" xfId="0" applyFont="1" applyBorder="1" applyAlignment="1">
      <alignment horizontal="left" vertical="center" wrapText="1"/>
    </xf>
    <xf numFmtId="0" fontId="5" fillId="0" borderId="1" xfId="0" applyFont="1" applyBorder="1" applyAlignment="1">
      <alignment vertical="center" wrapText="1"/>
    </xf>
    <xf numFmtId="0" fontId="5" fillId="0" borderId="22" xfId="0" applyFont="1" applyBorder="1" applyAlignment="1">
      <alignment horizontal="center" vertical="center" wrapText="1"/>
    </xf>
    <xf numFmtId="0" fontId="5" fillId="0" borderId="10" xfId="0" applyFont="1" applyBorder="1" applyAlignment="1">
      <alignment horizontal="left" vertical="center" wrapText="1"/>
    </xf>
    <xf numFmtId="0" fontId="5" fillId="0" borderId="5" xfId="0" applyFont="1" applyBorder="1" applyAlignment="1">
      <alignment horizontal="left" vertical="center" wrapText="1"/>
    </xf>
    <xf numFmtId="0" fontId="5" fillId="0" borderId="5" xfId="0" applyFont="1" applyBorder="1" applyAlignment="1">
      <alignment vertical="top" wrapText="1"/>
    </xf>
    <xf numFmtId="0" fontId="5" fillId="0" borderId="10" xfId="0" applyFont="1" applyBorder="1" applyAlignment="1">
      <alignment wrapText="1"/>
    </xf>
    <xf numFmtId="0" fontId="5" fillId="0" borderId="24" xfId="0" applyFont="1" applyBorder="1"/>
    <xf numFmtId="0" fontId="5" fillId="0" borderId="1" xfId="0" applyFont="1" applyBorder="1" applyAlignment="1">
      <alignment horizontal="center"/>
    </xf>
    <xf numFmtId="0" fontId="5" fillId="0" borderId="26" xfId="0" applyFont="1" applyBorder="1"/>
    <xf numFmtId="0" fontId="5" fillId="0" borderId="24"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0" fontId="5" fillId="0" borderId="10" xfId="0" applyFont="1" applyBorder="1" applyAlignment="1">
      <alignment vertical="top" wrapText="1"/>
    </xf>
    <xf numFmtId="0" fontId="5" fillId="0" borderId="10" xfId="0" applyFont="1" applyBorder="1" applyAlignment="1">
      <alignment horizontal="center"/>
    </xf>
    <xf numFmtId="0" fontId="5" fillId="0" borderId="0" xfId="0" applyFont="1" applyAlignment="1">
      <alignment horizontal="center" wrapText="1"/>
    </xf>
    <xf numFmtId="9" fontId="5" fillId="0" borderId="0" xfId="1" applyFont="1" applyAlignment="1">
      <alignment horizontal="center" vertical="center"/>
    </xf>
    <xf numFmtId="0" fontId="5" fillId="3" borderId="1" xfId="0" applyFont="1" applyFill="1" applyBorder="1" applyAlignment="1">
      <alignment horizontal="center"/>
    </xf>
    <xf numFmtId="2" fontId="5"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2" fontId="5" fillId="0" borderId="22"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1" xfId="0" applyFont="1" applyBorder="1" applyAlignment="1">
      <alignment vertical="top" wrapText="1"/>
    </xf>
    <xf numFmtId="0" fontId="5" fillId="0" borderId="1" xfId="0" quotePrefix="1" applyFont="1" applyBorder="1" applyAlignment="1">
      <alignment horizontal="center" vertical="center" wrapText="1"/>
    </xf>
    <xf numFmtId="0" fontId="5" fillId="0" borderId="2" xfId="0" applyFont="1" applyBorder="1" applyAlignment="1">
      <alignment horizontal="center" vertical="center" wrapText="1"/>
    </xf>
    <xf numFmtId="2"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2" fontId="5" fillId="0" borderId="16" xfId="0" applyNumberFormat="1" applyFont="1" applyBorder="1" applyAlignment="1">
      <alignment horizontal="center" vertical="center" wrapText="1"/>
    </xf>
    <xf numFmtId="0" fontId="5" fillId="0" borderId="0" xfId="0" applyFont="1" applyAlignment="1">
      <alignment horizontal="justify" vertical="center" wrapText="1"/>
    </xf>
    <xf numFmtId="0" fontId="5" fillId="0" borderId="0" xfId="0" applyFont="1" applyAlignment="1">
      <alignment horizontal="justify"/>
    </xf>
    <xf numFmtId="2" fontId="5" fillId="10" borderId="20" xfId="0" applyNumberFormat="1" applyFont="1" applyFill="1" applyBorder="1" applyAlignment="1">
      <alignment horizontal="center" vertical="center" wrapText="1"/>
    </xf>
    <xf numFmtId="2" fontId="5" fillId="10" borderId="21" xfId="0" applyNumberFormat="1" applyFont="1" applyFill="1" applyBorder="1" applyAlignment="1">
      <alignment horizontal="center" vertical="center" wrapText="1"/>
    </xf>
    <xf numFmtId="1" fontId="5" fillId="10" borderId="20" xfId="0" applyNumberFormat="1" applyFont="1" applyFill="1" applyBorder="1" applyAlignment="1">
      <alignment horizontal="center" vertical="center" wrapText="1"/>
    </xf>
    <xf numFmtId="2" fontId="5" fillId="10" borderId="22" xfId="0" applyNumberFormat="1" applyFont="1" applyFill="1" applyBorder="1" applyAlignment="1">
      <alignment horizontal="center" vertical="center" wrapText="1"/>
    </xf>
    <xf numFmtId="1" fontId="5" fillId="10" borderId="22" xfId="0" applyNumberFormat="1" applyFont="1" applyFill="1" applyBorder="1" applyAlignment="1">
      <alignment horizontal="center" vertical="center" wrapText="1"/>
    </xf>
    <xf numFmtId="1" fontId="5" fillId="10" borderId="21" xfId="0" applyNumberFormat="1" applyFont="1" applyFill="1" applyBorder="1" applyAlignment="1">
      <alignment horizontal="center" vertical="center" wrapText="1"/>
    </xf>
    <xf numFmtId="0" fontId="5" fillId="12" borderId="0" xfId="0" applyFont="1" applyFill="1" applyAlignment="1">
      <alignment horizontal="center"/>
    </xf>
    <xf numFmtId="16" fontId="5" fillId="0" borderId="1" xfId="0" quotePrefix="1" applyNumberFormat="1" applyFont="1" applyBorder="1" applyAlignment="1">
      <alignment horizontal="left" vertical="center" wrapText="1"/>
    </xf>
    <xf numFmtId="0" fontId="5" fillId="0" borderId="21" xfId="0" applyFont="1" applyBorder="1" applyAlignment="1">
      <alignment horizontal="left" vertical="center" wrapText="1"/>
    </xf>
    <xf numFmtId="0" fontId="10" fillId="0" borderId="0" xfId="0" applyFont="1" applyAlignment="1">
      <alignment horizontal="left" vertical="center"/>
    </xf>
    <xf numFmtId="0" fontId="52" fillId="0" borderId="0" xfId="0" applyFont="1" applyAlignment="1">
      <alignment horizontal="left" vertical="center"/>
    </xf>
    <xf numFmtId="0" fontId="9" fillId="0" borderId="0" xfId="0" applyFont="1" applyAlignment="1">
      <alignment horizontal="justify"/>
    </xf>
    <xf numFmtId="0" fontId="9" fillId="0" borderId="0" xfId="0" applyFont="1" applyAlignment="1">
      <alignment horizontal="center"/>
    </xf>
    <xf numFmtId="0" fontId="20" fillId="0" borderId="0" xfId="0" applyFont="1" applyAlignment="1">
      <alignment vertical="center"/>
    </xf>
    <xf numFmtId="0" fontId="41" fillId="0" borderId="0" xfId="0" applyFont="1" applyAlignment="1">
      <alignment horizontal="left" vertical="center"/>
    </xf>
    <xf numFmtId="0" fontId="9" fillId="0" borderId="0" xfId="0" applyFont="1" applyAlignment="1">
      <alignment horizontal="justify" vertical="center" wrapText="1"/>
    </xf>
    <xf numFmtId="0" fontId="9" fillId="0" borderId="0" xfId="0" applyFont="1" applyAlignment="1">
      <alignment horizontal="center" vertical="center"/>
    </xf>
    <xf numFmtId="0" fontId="10" fillId="3" borderId="1" xfId="0" applyFont="1" applyFill="1" applyBorder="1" applyAlignment="1">
      <alignment horizontal="center" vertical="center" wrapText="1"/>
    </xf>
    <xf numFmtId="0" fontId="10" fillId="0" borderId="15" xfId="0" applyFont="1" applyBorder="1" applyAlignment="1">
      <alignment horizontal="center" vertical="center" wrapText="1"/>
    </xf>
    <xf numFmtId="0" fontId="9" fillId="0" borderId="0" xfId="0" applyFont="1" applyAlignment="1">
      <alignment horizontal="center" vertical="center" wrapText="1"/>
    </xf>
    <xf numFmtId="0" fontId="9" fillId="0" borderId="1" xfId="0" applyFont="1" applyBorder="1" applyAlignment="1">
      <alignment horizontal="center" vertical="center" wrapText="1"/>
    </xf>
    <xf numFmtId="0" fontId="9" fillId="0" borderId="1" xfId="0" quotePrefix="1" applyFont="1" applyBorder="1" applyAlignment="1">
      <alignment horizontal="center" vertical="center" wrapText="1"/>
    </xf>
    <xf numFmtId="0" fontId="9" fillId="0" borderId="15"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left" vertical="top" wrapText="1"/>
    </xf>
    <xf numFmtId="0" fontId="56" fillId="0" borderId="1" xfId="0" applyFont="1" applyBorder="1" applyAlignment="1">
      <alignment horizontal="center" vertical="center" wrapText="1"/>
    </xf>
    <xf numFmtId="0" fontId="4" fillId="0" borderId="0" xfId="0" applyFont="1"/>
    <xf numFmtId="0" fontId="10" fillId="0" borderId="0" xfId="0" applyFont="1" applyAlignment="1">
      <alignment horizontal="center" vertical="center"/>
    </xf>
    <xf numFmtId="0" fontId="43" fillId="3" borderId="1"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justify" vertical="center" wrapText="1"/>
    </xf>
    <xf numFmtId="0" fontId="4" fillId="0" borderId="0" xfId="0" applyFont="1" applyAlignment="1">
      <alignment vertical="center" wrapText="1"/>
    </xf>
    <xf numFmtId="0" fontId="9" fillId="0" borderId="1" xfId="0" applyFont="1" applyBorder="1" applyAlignment="1">
      <alignment horizontal="right" vertical="top" wrapText="1"/>
    </xf>
    <xf numFmtId="0" fontId="9" fillId="0" borderId="1" xfId="0" applyFont="1" applyBorder="1" applyAlignment="1">
      <alignment horizontal="center" vertical="top" wrapText="1"/>
    </xf>
    <xf numFmtId="0" fontId="59" fillId="0" borderId="1" xfId="0" applyFont="1" applyBorder="1" applyAlignment="1">
      <alignment horizontal="center" vertical="center" wrapText="1"/>
    </xf>
    <xf numFmtId="0" fontId="61" fillId="0" borderId="1" xfId="0" applyFont="1" applyBorder="1" applyAlignment="1">
      <alignment horizontal="center" vertical="center" wrapText="1"/>
    </xf>
    <xf numFmtId="0" fontId="60"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65" fillId="0" borderId="1" xfId="0" applyFont="1" applyBorder="1" applyAlignment="1">
      <alignment horizontal="center" vertical="top" wrapText="1"/>
    </xf>
    <xf numFmtId="10" fontId="9" fillId="0" borderId="1" xfId="0" applyNumberFormat="1" applyFont="1" applyBorder="1" applyAlignment="1">
      <alignment horizontal="center" vertical="center" wrapText="1"/>
    </xf>
    <xf numFmtId="9" fontId="61" fillId="0" borderId="1" xfId="0" applyNumberFormat="1" applyFont="1" applyBorder="1" applyAlignment="1">
      <alignment horizontal="center" vertical="center" wrapText="1"/>
    </xf>
    <xf numFmtId="0" fontId="9" fillId="13" borderId="1" xfId="0" applyFont="1" applyFill="1" applyBorder="1" applyAlignment="1">
      <alignment horizontal="center" vertical="center" wrapText="1"/>
    </xf>
    <xf numFmtId="0" fontId="10" fillId="0" borderId="0" xfId="0" applyFont="1"/>
    <xf numFmtId="0" fontId="15" fillId="14" borderId="1" xfId="0" applyFont="1" applyFill="1" applyBorder="1" applyAlignment="1">
      <alignment horizontal="center" vertical="top" wrapText="1"/>
    </xf>
    <xf numFmtId="0" fontId="15" fillId="14" borderId="1" xfId="0" applyFont="1" applyFill="1" applyBorder="1" applyAlignment="1">
      <alignment vertical="top" wrapText="1"/>
    </xf>
    <xf numFmtId="0" fontId="15" fillId="16" borderId="1" xfId="0" applyFont="1" applyFill="1" applyBorder="1" applyAlignment="1">
      <alignment horizontal="left"/>
    </xf>
    <xf numFmtId="166" fontId="15" fillId="16" borderId="1" xfId="0" applyNumberFormat="1" applyFont="1" applyFill="1" applyBorder="1" applyAlignment="1">
      <alignment horizontal="center"/>
    </xf>
    <xf numFmtId="167" fontId="0" fillId="0" borderId="0" xfId="0" applyNumberFormat="1" applyAlignment="1">
      <alignment horizontal="center"/>
    </xf>
    <xf numFmtId="166" fontId="15" fillId="0" borderId="1" xfId="0" applyNumberFormat="1" applyFont="1" applyBorder="1" applyAlignment="1">
      <alignment horizontal="center"/>
    </xf>
    <xf numFmtId="0" fontId="0" fillId="0" borderId="1" xfId="0" applyBorder="1"/>
    <xf numFmtId="166" fontId="0" fillId="0" borderId="1" xfId="0" applyNumberFormat="1" applyBorder="1" applyAlignment="1">
      <alignment horizontal="center"/>
    </xf>
    <xf numFmtId="167" fontId="0" fillId="0" borderId="1" xfId="0" applyNumberFormat="1" applyBorder="1" applyAlignment="1">
      <alignment horizontal="center"/>
    </xf>
    <xf numFmtId="0" fontId="18" fillId="0" borderId="1" xfId="0" applyFont="1" applyBorder="1" applyAlignment="1">
      <alignment horizontal="center"/>
    </xf>
    <xf numFmtId="0" fontId="18" fillId="0" borderId="1" xfId="0" applyFont="1" applyBorder="1"/>
    <xf numFmtId="166" fontId="18" fillId="0" borderId="1" xfId="0" applyNumberFormat="1" applyFont="1" applyBorder="1" applyAlignment="1">
      <alignment horizontal="center"/>
    </xf>
    <xf numFmtId="167" fontId="18" fillId="0" borderId="1" xfId="0" applyNumberFormat="1" applyFont="1" applyBorder="1" applyAlignment="1">
      <alignment horizontal="center"/>
    </xf>
    <xf numFmtId="0" fontId="3" fillId="15" borderId="1" xfId="0" applyFont="1" applyFill="1" applyBorder="1"/>
    <xf numFmtId="0" fontId="9" fillId="12" borderId="0" xfId="0" applyFont="1" applyFill="1" applyAlignment="1">
      <alignment horizontal="center"/>
    </xf>
    <xf numFmtId="0" fontId="41" fillId="12" borderId="0" xfId="0" applyFont="1" applyFill="1" applyAlignment="1">
      <alignment horizontal="center" vertical="center"/>
    </xf>
    <xf numFmtId="0" fontId="10" fillId="12" borderId="0" xfId="0" applyFont="1" applyFill="1" applyAlignment="1">
      <alignment horizontal="center" vertical="center" wrapText="1"/>
    </xf>
    <xf numFmtId="0" fontId="5" fillId="12" borderId="0" xfId="0" applyFont="1" applyFill="1" applyAlignment="1">
      <alignment horizontal="center" vertical="center" wrapText="1"/>
    </xf>
    <xf numFmtId="2" fontId="5" fillId="12" borderId="0" xfId="0" applyNumberFormat="1" applyFont="1" applyFill="1" applyAlignment="1">
      <alignment horizontal="center" vertical="center" wrapText="1"/>
    </xf>
    <xf numFmtId="0" fontId="15" fillId="12" borderId="0" xfId="0" applyFont="1" applyFill="1" applyAlignment="1">
      <alignment horizontal="center" vertical="center" wrapText="1"/>
    </xf>
    <xf numFmtId="0" fontId="9" fillId="12" borderId="0" xfId="0" applyFont="1" applyFill="1" applyAlignment="1">
      <alignment horizontal="center" wrapText="1"/>
    </xf>
    <xf numFmtId="0" fontId="57" fillId="12" borderId="0" xfId="0" applyFont="1" applyFill="1" applyAlignment="1">
      <alignment horizontal="center"/>
    </xf>
    <xf numFmtId="3" fontId="57" fillId="12" borderId="0" xfId="0" applyNumberFormat="1" applyFont="1" applyFill="1" applyAlignment="1">
      <alignment horizontal="center"/>
    </xf>
    <xf numFmtId="0" fontId="41" fillId="12" borderId="0" xfId="0" applyFont="1" applyFill="1" applyAlignment="1">
      <alignment horizontal="left" vertical="center"/>
    </xf>
    <xf numFmtId="0" fontId="9" fillId="12" borderId="0" xfId="0" applyFont="1" applyFill="1"/>
    <xf numFmtId="0" fontId="9" fillId="12" borderId="0" xfId="0" applyFont="1" applyFill="1" applyAlignment="1">
      <alignment horizontal="center" vertical="center" wrapText="1"/>
    </xf>
    <xf numFmtId="0" fontId="43" fillId="12" borderId="0" xfId="0" applyFont="1" applyFill="1" applyAlignment="1">
      <alignment horizontal="center" vertical="center" wrapText="1"/>
    </xf>
    <xf numFmtId="0" fontId="4" fillId="12" borderId="0" xfId="0" applyFont="1" applyFill="1" applyAlignment="1">
      <alignment horizontal="center"/>
    </xf>
    <xf numFmtId="0" fontId="4" fillId="12" borderId="0" xfId="0" applyFont="1" applyFill="1" applyAlignment="1">
      <alignment horizontal="center" wrapText="1"/>
    </xf>
    <xf numFmtId="0" fontId="4" fillId="12" borderId="0" xfId="0" applyFont="1" applyFill="1"/>
    <xf numFmtId="0" fontId="13" fillId="12" borderId="0" xfId="0" applyFont="1" applyFill="1" applyAlignment="1">
      <alignment horizontal="center"/>
    </xf>
    <xf numFmtId="3" fontId="13" fillId="12" borderId="0" xfId="0" applyNumberFormat="1" applyFont="1" applyFill="1" applyAlignment="1">
      <alignment horizontal="center"/>
    </xf>
    <xf numFmtId="0" fontId="56" fillId="12" borderId="0" xfId="0" applyFont="1" applyFill="1" applyAlignment="1">
      <alignment horizontal="center" vertical="top" wrapText="1"/>
    </xf>
    <xf numFmtId="0" fontId="9" fillId="12" borderId="0" xfId="0" applyFont="1" applyFill="1" applyAlignment="1">
      <alignment horizontal="center" vertical="top" wrapText="1"/>
    </xf>
    <xf numFmtId="0" fontId="59" fillId="12" borderId="0" xfId="0" applyFont="1" applyFill="1" applyAlignment="1">
      <alignment horizontal="center" vertical="center" wrapText="1"/>
    </xf>
    <xf numFmtId="0" fontId="5" fillId="12" borderId="0" xfId="0" applyFont="1" applyFill="1"/>
    <xf numFmtId="0" fontId="5" fillId="12" borderId="0" xfId="0" applyFont="1" applyFill="1" applyAlignment="1">
      <alignment horizontal="center" wrapText="1"/>
    </xf>
    <xf numFmtId="0" fontId="16" fillId="12" borderId="0" xfId="0" applyFont="1" applyFill="1"/>
    <xf numFmtId="0" fontId="9" fillId="0" borderId="20" xfId="0" applyFont="1" applyBorder="1" applyAlignment="1">
      <alignment horizontal="justify" vertical="center" wrapText="1"/>
    </xf>
    <xf numFmtId="0" fontId="9" fillId="0" borderId="22" xfId="0" applyFont="1" applyBorder="1" applyAlignment="1">
      <alignment horizontal="justify" vertical="center" wrapText="1"/>
    </xf>
    <xf numFmtId="0" fontId="9" fillId="0" borderId="21" xfId="0" applyFont="1" applyBorder="1" applyAlignment="1">
      <alignment horizontal="justify" vertical="center" wrapText="1"/>
    </xf>
    <xf numFmtId="0" fontId="18" fillId="12" borderId="0" xfId="0" applyFont="1" applyFill="1" applyAlignment="1">
      <alignment horizontal="center" vertical="center" wrapText="1"/>
    </xf>
    <xf numFmtId="0" fontId="10" fillId="0" borderId="1" xfId="0" applyFont="1" applyBorder="1" applyAlignment="1">
      <alignment horizontal="center" vertical="top" wrapText="1"/>
    </xf>
    <xf numFmtId="0" fontId="60" fillId="0" borderId="1" xfId="0" applyFont="1" applyBorder="1" applyAlignment="1">
      <alignment horizontal="left" vertical="top" wrapText="1"/>
    </xf>
    <xf numFmtId="0" fontId="9" fillId="12" borderId="20" xfId="0" applyFont="1" applyFill="1" applyBorder="1" applyAlignment="1">
      <alignment horizontal="left" vertical="top" wrapText="1"/>
    </xf>
    <xf numFmtId="0" fontId="10" fillId="3" borderId="32" xfId="0" applyFont="1" applyFill="1" applyBorder="1" applyAlignment="1">
      <alignment horizontal="center" vertical="center" wrapText="1"/>
      <extLst>
        <ext xmlns:xfpb="http://schemas.microsoft.com/office/spreadsheetml/2022/featurepropertybag" uri="{C7286773-470A-42A8-94C5-96B5CB345126}">
          <xfpb:xfComplement i="0"/>
        </ext>
      </extLst>
    </xf>
    <xf numFmtId="10" fontId="9" fillId="0" borderId="0" xfId="0" applyNumberFormat="1" applyFont="1" applyAlignment="1">
      <alignment horizontal="center" vertical="center" wrapText="1"/>
    </xf>
    <xf numFmtId="0" fontId="56" fillId="0" borderId="0" xfId="0" applyFont="1" applyAlignment="1">
      <alignment horizontal="center" vertical="center" wrapText="1"/>
    </xf>
    <xf numFmtId="0" fontId="9" fillId="0" borderId="1" xfId="0" applyFont="1" applyBorder="1" applyAlignment="1">
      <alignment horizontal="justify" vertical="top" wrapText="1"/>
    </xf>
    <xf numFmtId="0" fontId="60" fillId="0" borderId="1" xfId="0" applyFont="1" applyBorder="1" applyAlignment="1">
      <alignment horizontal="justify" vertical="top" wrapText="1"/>
    </xf>
    <xf numFmtId="0" fontId="9" fillId="12" borderId="20" xfId="0" applyFont="1" applyFill="1" applyBorder="1" applyAlignment="1">
      <alignment horizontal="justify" vertical="top" wrapText="1"/>
    </xf>
    <xf numFmtId="0" fontId="2" fillId="12" borderId="0" xfId="0" applyFont="1" applyFill="1" applyAlignment="1">
      <alignment horizontal="center" vertical="center" wrapText="1"/>
    </xf>
    <xf numFmtId="0" fontId="10" fillId="0" borderId="1" xfId="0" applyFont="1" applyBorder="1" applyAlignment="1">
      <alignment horizontal="justify" vertical="center"/>
    </xf>
    <xf numFmtId="0" fontId="9" fillId="0" borderId="1" xfId="0" applyFont="1" applyBorder="1" applyAlignment="1">
      <alignment horizontal="justify" vertical="center" wrapText="1"/>
    </xf>
    <xf numFmtId="0" fontId="9" fillId="0" borderId="1" xfId="0" applyFont="1" applyBorder="1" applyAlignment="1">
      <alignment horizontal="justify" vertical="center"/>
    </xf>
    <xf numFmtId="0" fontId="15" fillId="0" borderId="1" xfId="0" applyFont="1" applyBorder="1" applyAlignment="1">
      <alignment horizontal="justify" vertical="center"/>
    </xf>
    <xf numFmtId="0" fontId="0" fillId="0" borderId="0" xfId="0" applyAlignment="1">
      <alignment wrapText="1"/>
    </xf>
    <xf numFmtId="0" fontId="10" fillId="2" borderId="18" xfId="0" applyFont="1" applyFill="1" applyBorder="1" applyAlignment="1">
      <alignment horizontal="center"/>
    </xf>
    <xf numFmtId="0" fontId="10" fillId="0" borderId="12" xfId="0" applyFont="1" applyBorder="1" applyAlignment="1">
      <alignment horizontal="center"/>
    </xf>
    <xf numFmtId="0" fontId="10" fillId="0" borderId="13" xfId="0" applyFont="1" applyBorder="1" applyAlignment="1">
      <alignment horizontal="center"/>
    </xf>
    <xf numFmtId="0" fontId="10" fillId="2" borderId="0" xfId="0" applyFont="1" applyFill="1" applyAlignment="1">
      <alignment horizontal="center"/>
    </xf>
    <xf numFmtId="0" fontId="0" fillId="0" borderId="23"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23" xfId="0" applyBorder="1" applyAlignment="1">
      <alignment horizontal="center" vertical="center" wrapText="1"/>
    </xf>
    <xf numFmtId="0" fontId="0" fillId="0" borderId="22" xfId="0" applyBorder="1" applyAlignment="1">
      <alignment horizontal="center" vertical="center" wrapText="1"/>
    </xf>
    <xf numFmtId="0" fontId="0" fillId="0" borderId="25" xfId="0" applyBorder="1" applyAlignment="1">
      <alignment horizontal="center" vertical="center" wrapText="1"/>
    </xf>
    <xf numFmtId="0" fontId="5" fillId="0" borderId="23"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5" xfId="0" applyFont="1" applyBorder="1" applyAlignment="1">
      <alignment horizontal="center" vertical="center" wrapText="1"/>
    </xf>
    <xf numFmtId="0" fontId="17" fillId="0" borderId="2" xfId="0" quotePrefix="1" applyFont="1" applyBorder="1" applyAlignment="1">
      <alignment horizontal="center" vertical="center"/>
    </xf>
    <xf numFmtId="0" fontId="17" fillId="0" borderId="3" xfId="0" quotePrefix="1" applyFont="1" applyBorder="1" applyAlignment="1">
      <alignment horizontal="center" vertical="center"/>
    </xf>
    <xf numFmtId="0" fontId="17" fillId="4" borderId="2" xfId="0" quotePrefix="1" applyFont="1" applyFill="1" applyBorder="1" applyAlignment="1">
      <alignment horizontal="center" vertical="center"/>
    </xf>
    <xf numFmtId="0" fontId="17" fillId="4" borderId="3" xfId="0" quotePrefix="1" applyFont="1" applyFill="1" applyBorder="1" applyAlignment="1">
      <alignment horizontal="center" vertical="center"/>
    </xf>
    <xf numFmtId="0" fontId="15" fillId="2" borderId="20" xfId="0" applyFont="1" applyFill="1" applyBorder="1" applyAlignment="1">
      <alignment horizontal="center"/>
    </xf>
    <xf numFmtId="0" fontId="15" fillId="0" borderId="1" xfId="0" applyFont="1" applyBorder="1" applyAlignment="1">
      <alignment horizontal="center" vertical="center" wrapText="1"/>
    </xf>
    <xf numFmtId="0" fontId="15" fillId="2" borderId="2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6" xfId="0" applyFont="1" applyFill="1" applyBorder="1" applyAlignment="1">
      <alignment horizontal="center" vertical="center" wrapText="1"/>
    </xf>
    <xf numFmtId="0" fontId="15" fillId="0" borderId="4"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23" xfId="0" applyFont="1" applyBorder="1" applyAlignment="1">
      <alignment horizontal="left" vertical="center" wrapText="1"/>
    </xf>
    <xf numFmtId="0" fontId="15" fillId="0" borderId="25" xfId="0" applyFont="1" applyBorder="1" applyAlignment="1">
      <alignment horizontal="left" vertical="center" wrapText="1"/>
    </xf>
    <xf numFmtId="0" fontId="5"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vertical="center" wrapText="1"/>
    </xf>
    <xf numFmtId="0" fontId="5" fillId="0" borderId="10" xfId="0" applyFont="1" applyBorder="1" applyAlignment="1">
      <alignment vertical="center" wrapText="1"/>
    </xf>
    <xf numFmtId="0" fontId="15" fillId="3" borderId="21" xfId="0" applyFont="1" applyFill="1" applyBorder="1" applyAlignment="1">
      <alignment horizontal="center" vertical="center" wrapText="1"/>
    </xf>
    <xf numFmtId="0" fontId="15" fillId="0" borderId="7" xfId="0" applyFont="1" applyBorder="1" applyAlignment="1">
      <alignment horizontal="center" vertical="center" wrapText="1"/>
    </xf>
    <xf numFmtId="0" fontId="15" fillId="0" borderId="27" xfId="0" applyFont="1" applyBorder="1" applyAlignment="1">
      <alignment horizontal="left" vertical="center" wrapText="1"/>
    </xf>
    <xf numFmtId="0" fontId="15" fillId="0" borderId="28" xfId="0" applyFont="1" applyBorder="1" applyAlignment="1">
      <alignment horizontal="left" vertical="center" wrapText="1"/>
    </xf>
    <xf numFmtId="0" fontId="15" fillId="0" borderId="29" xfId="0" applyFont="1" applyBorder="1" applyAlignment="1">
      <alignment horizontal="left"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 xfId="0" applyFont="1" applyBorder="1" applyAlignment="1">
      <alignment vertical="center" wrapText="1"/>
    </xf>
    <xf numFmtId="0" fontId="5" fillId="0" borderId="23" xfId="0" applyFont="1" applyBorder="1" applyAlignment="1">
      <alignment vertical="center" wrapText="1"/>
    </xf>
    <xf numFmtId="0" fontId="5" fillId="0" borderId="22" xfId="0" applyFont="1" applyBorder="1" applyAlignment="1">
      <alignment vertical="center" wrapText="1"/>
    </xf>
    <xf numFmtId="0" fontId="5" fillId="0" borderId="25" xfId="0" applyFont="1" applyBorder="1" applyAlignment="1">
      <alignment vertical="center" wrapText="1"/>
    </xf>
    <xf numFmtId="0" fontId="15" fillId="0" borderId="4" xfId="0" applyFont="1" applyBorder="1" applyAlignment="1">
      <alignment horizontal="left" vertical="center" wrapText="1"/>
    </xf>
    <xf numFmtId="0" fontId="15" fillId="0" borderId="7" xfId="0" applyFont="1" applyBorder="1" applyAlignment="1">
      <alignment horizontal="left" vertical="center" wrapText="1"/>
    </xf>
    <xf numFmtId="0" fontId="15" fillId="0" borderId="9" xfId="0" applyFont="1" applyBorder="1" applyAlignment="1">
      <alignment horizontal="left" vertical="center" wrapText="1"/>
    </xf>
    <xf numFmtId="0" fontId="15" fillId="2" borderId="12" xfId="0" applyFont="1" applyFill="1" applyBorder="1" applyAlignment="1">
      <alignment horizontal="center"/>
    </xf>
    <xf numFmtId="0" fontId="15" fillId="2" borderId="13" xfId="0" applyFont="1" applyFill="1" applyBorder="1" applyAlignment="1">
      <alignment horizontal="center"/>
    </xf>
    <xf numFmtId="0" fontId="15" fillId="2" borderId="14" xfId="0" applyFont="1" applyFill="1" applyBorder="1" applyAlignment="1">
      <alignment horizontal="center"/>
    </xf>
    <xf numFmtId="0" fontId="5" fillId="0" borderId="23" xfId="0" applyFont="1" applyBorder="1" applyAlignment="1">
      <alignment horizontal="center" vertical="center"/>
    </xf>
    <xf numFmtId="0" fontId="5" fillId="0" borderId="22" xfId="0" applyFont="1" applyBorder="1" applyAlignment="1">
      <alignment horizontal="center" vertical="center"/>
    </xf>
    <xf numFmtId="0" fontId="5" fillId="0" borderId="25" xfId="0" applyFont="1" applyBorder="1" applyAlignment="1">
      <alignment horizontal="center" vertical="center"/>
    </xf>
    <xf numFmtId="0" fontId="10" fillId="0" borderId="0" xfId="0" applyFont="1" applyAlignment="1">
      <alignment horizontal="left" vertical="center"/>
    </xf>
    <xf numFmtId="0" fontId="15" fillId="3" borderId="1" xfId="0" applyFont="1" applyFill="1" applyBorder="1" applyAlignment="1">
      <alignment horizontal="center"/>
    </xf>
    <xf numFmtId="0" fontId="19" fillId="3" borderId="1" xfId="0" applyFont="1" applyFill="1" applyBorder="1" applyAlignment="1">
      <alignment horizontal="center"/>
    </xf>
    <xf numFmtId="0" fontId="17" fillId="3" borderId="1" xfId="0" quotePrefix="1" applyFont="1" applyFill="1" applyBorder="1" applyAlignment="1">
      <alignment horizontal="center" vertical="center" wrapText="1"/>
    </xf>
    <xf numFmtId="0" fontId="19" fillId="3" borderId="2" xfId="0" quotePrefix="1" applyFont="1" applyFill="1" applyBorder="1" applyAlignment="1">
      <alignment horizontal="center" vertical="center"/>
    </xf>
    <xf numFmtId="0" fontId="19" fillId="3" borderId="3" xfId="0" quotePrefix="1" applyFont="1" applyFill="1" applyBorder="1" applyAlignment="1">
      <alignment horizontal="center" vertical="center"/>
    </xf>
    <xf numFmtId="0" fontId="17" fillId="3" borderId="2" xfId="0" quotePrefix="1" applyFont="1" applyFill="1" applyBorder="1" applyAlignment="1">
      <alignment horizontal="center" vertical="center"/>
    </xf>
    <xf numFmtId="0" fontId="17" fillId="3" borderId="3" xfId="0" quotePrefix="1" applyFont="1" applyFill="1" applyBorder="1" applyAlignment="1">
      <alignment horizontal="center" vertical="center"/>
    </xf>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15" fillId="3" borderId="1" xfId="0" applyFont="1" applyFill="1" applyBorder="1" applyAlignment="1">
      <alignment horizontal="center" vertical="center" wrapText="1"/>
    </xf>
    <xf numFmtId="0" fontId="5" fillId="0" borderId="20" xfId="0" applyFont="1" applyBorder="1" applyAlignment="1">
      <alignment horizontal="left" vertical="top" wrapText="1"/>
    </xf>
    <xf numFmtId="0" fontId="5" fillId="0" borderId="21" xfId="0" applyFont="1" applyBorder="1" applyAlignment="1">
      <alignment horizontal="left" vertical="top" wrapText="1"/>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5" fillId="0" borderId="1" xfId="0" applyFont="1" applyBorder="1" applyAlignment="1">
      <alignment vertical="top" wrapText="1"/>
    </xf>
    <xf numFmtId="0" fontId="5" fillId="0" borderId="1" xfId="0" applyFont="1" applyBorder="1" applyAlignment="1">
      <alignment horizontal="left" vertical="top" wrapText="1"/>
    </xf>
    <xf numFmtId="0" fontId="15" fillId="3" borderId="2"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0" fillId="5" borderId="1" xfId="0" applyFont="1" applyFill="1" applyBorder="1" applyAlignment="1">
      <alignment horizontal="center" vertical="center" wrapText="1"/>
    </xf>
    <xf numFmtId="2" fontId="10" fillId="5" borderId="2" xfId="0" applyNumberFormat="1" applyFont="1" applyFill="1" applyBorder="1" applyAlignment="1">
      <alignment horizontal="center" vertical="center" wrapText="1"/>
    </xf>
    <xf numFmtId="2" fontId="10" fillId="5" borderId="3" xfId="0" applyNumberFormat="1"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7" fillId="3" borderId="2" xfId="0" quotePrefix="1" applyFont="1" applyFill="1" applyBorder="1" applyAlignment="1">
      <alignment horizontal="center" vertical="center" wrapText="1"/>
    </xf>
    <xf numFmtId="0" fontId="17" fillId="3" borderId="3" xfId="0" applyFont="1" applyFill="1" applyBorder="1" applyAlignment="1">
      <alignment horizontal="center" vertical="center" wrapText="1"/>
    </xf>
    <xf numFmtId="0" fontId="10" fillId="0" borderId="18" xfId="0" applyFont="1" applyBorder="1" applyAlignment="1">
      <alignment horizontal="left" vertical="top"/>
    </xf>
    <xf numFmtId="0" fontId="33" fillId="10" borderId="20" xfId="0" applyFont="1" applyFill="1" applyBorder="1" applyAlignment="1">
      <alignment horizontal="justify" vertical="center" wrapText="1"/>
    </xf>
    <xf numFmtId="0" fontId="33" fillId="10" borderId="22" xfId="0" applyFont="1" applyFill="1" applyBorder="1" applyAlignment="1">
      <alignment horizontal="justify" vertical="center" wrapText="1"/>
    </xf>
    <xf numFmtId="0" fontId="33" fillId="10" borderId="21" xfId="0" applyFont="1" applyFill="1" applyBorder="1" applyAlignment="1">
      <alignment horizontal="justify" vertical="center" wrapText="1"/>
    </xf>
    <xf numFmtId="0" fontId="5" fillId="10" borderId="20" xfId="0" applyFont="1" applyFill="1" applyBorder="1" applyAlignment="1">
      <alignment horizontal="center" vertical="center" wrapText="1"/>
    </xf>
    <xf numFmtId="0" fontId="5" fillId="10" borderId="22" xfId="0" applyFont="1" applyFill="1" applyBorder="1" applyAlignment="1">
      <alignment horizontal="center" vertical="center" wrapText="1"/>
    </xf>
    <xf numFmtId="0" fontId="5" fillId="10" borderId="21" xfId="0" applyFont="1" applyFill="1" applyBorder="1" applyAlignment="1">
      <alignment horizontal="center" vertical="center" wrapText="1"/>
    </xf>
    <xf numFmtId="2" fontId="5" fillId="10" borderId="20" xfId="0" applyNumberFormat="1" applyFont="1" applyFill="1" applyBorder="1" applyAlignment="1">
      <alignment horizontal="center" vertical="center" wrapText="1"/>
    </xf>
    <xf numFmtId="2" fontId="5" fillId="10" borderId="22" xfId="0" applyNumberFormat="1" applyFont="1" applyFill="1" applyBorder="1" applyAlignment="1">
      <alignment horizontal="center" vertical="center" wrapText="1"/>
    </xf>
    <xf numFmtId="2" fontId="5" fillId="10" borderId="21" xfId="0" applyNumberFormat="1" applyFont="1" applyFill="1" applyBorder="1" applyAlignment="1">
      <alignment horizontal="center" vertical="center" wrapText="1"/>
    </xf>
    <xf numFmtId="0" fontId="15" fillId="10" borderId="20" xfId="0" applyFont="1" applyFill="1" applyBorder="1" applyAlignment="1">
      <alignment horizontal="center" vertical="center" wrapText="1"/>
    </xf>
    <xf numFmtId="0" fontId="15" fillId="10" borderId="21" xfId="0" applyFont="1" applyFill="1" applyBorder="1" applyAlignment="1">
      <alignment horizontal="center" vertical="center" wrapText="1"/>
    </xf>
    <xf numFmtId="0" fontId="15" fillId="10" borderId="22" xfId="0" applyFont="1" applyFill="1" applyBorder="1" applyAlignment="1">
      <alignment horizontal="center" vertical="center" wrapText="1"/>
    </xf>
    <xf numFmtId="1" fontId="5" fillId="10" borderId="20" xfId="0" applyNumberFormat="1" applyFont="1" applyFill="1" applyBorder="1" applyAlignment="1">
      <alignment horizontal="center" vertical="center" wrapText="1"/>
    </xf>
    <xf numFmtId="1" fontId="5" fillId="10" borderId="22" xfId="0" applyNumberFormat="1" applyFont="1" applyFill="1" applyBorder="1" applyAlignment="1">
      <alignment horizontal="center" vertical="center" wrapText="1"/>
    </xf>
    <xf numFmtId="1" fontId="5" fillId="10" borderId="21" xfId="0" applyNumberFormat="1" applyFont="1" applyFill="1" applyBorder="1" applyAlignment="1">
      <alignment horizontal="center" vertical="center" wrapText="1"/>
    </xf>
    <xf numFmtId="0" fontId="33" fillId="10" borderId="20" xfId="0" applyFont="1" applyFill="1" applyBorder="1" applyAlignment="1">
      <alignment horizontal="center" vertical="center" wrapText="1"/>
    </xf>
    <xf numFmtId="0" fontId="33" fillId="10" borderId="22" xfId="0" applyFont="1" applyFill="1" applyBorder="1" applyAlignment="1">
      <alignment horizontal="center" vertical="center" wrapText="1"/>
    </xf>
    <xf numFmtId="0" fontId="33" fillId="10" borderId="21" xfId="0" applyFont="1" applyFill="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9" xfId="0" applyFont="1" applyBorder="1" applyAlignment="1">
      <alignment horizontal="center" vertical="center" wrapText="1"/>
    </xf>
    <xf numFmtId="0" fontId="33" fillId="0" borderId="20" xfId="0" applyFont="1" applyBorder="1" applyAlignment="1">
      <alignment horizontal="justify" vertical="center" wrapText="1"/>
    </xf>
    <xf numFmtId="0" fontId="33" fillId="0" borderId="22" xfId="0" applyFont="1" applyBorder="1" applyAlignment="1">
      <alignment horizontal="justify" vertical="center" wrapText="1"/>
    </xf>
    <xf numFmtId="0" fontId="33" fillId="0" borderId="21" xfId="0" applyFont="1" applyBorder="1" applyAlignment="1">
      <alignment horizontal="justify" vertical="center" wrapText="1"/>
    </xf>
    <xf numFmtId="0" fontId="18" fillId="0" borderId="20"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0" xfId="0" applyFont="1" applyBorder="1" applyAlignment="1">
      <alignment horizontal="justify" vertical="center" wrapText="1"/>
    </xf>
    <xf numFmtId="0" fontId="18" fillId="0" borderId="21" xfId="0" applyFont="1" applyBorder="1" applyAlignment="1">
      <alignment horizontal="justify" vertical="center" wrapText="1"/>
    </xf>
    <xf numFmtId="0" fontId="19" fillId="0" borderId="1" xfId="0" applyFont="1" applyBorder="1" applyAlignment="1">
      <alignment horizontal="center" vertical="center" wrapText="1"/>
    </xf>
    <xf numFmtId="0" fontId="33" fillId="2" borderId="1" xfId="0" applyFont="1" applyFill="1" applyBorder="1" applyAlignment="1">
      <alignment horizontal="justify" vertical="center" wrapText="1"/>
    </xf>
    <xf numFmtId="0" fontId="33" fillId="10" borderId="1" xfId="0" applyFont="1" applyFill="1" applyBorder="1" applyAlignment="1">
      <alignment horizontal="justify" vertical="center" wrapText="1"/>
    </xf>
    <xf numFmtId="0" fontId="19" fillId="0" borderId="20"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21" xfId="0" applyFont="1" applyBorder="1" applyAlignment="1">
      <alignment horizontal="center" vertical="center" wrapText="1"/>
    </xf>
    <xf numFmtId="0" fontId="33" fillId="0" borderId="20" xfId="0" applyFont="1" applyBorder="1" applyAlignment="1">
      <alignment horizontal="justify" vertical="top" wrapText="1"/>
    </xf>
    <xf numFmtId="0" fontId="33" fillId="0" borderId="22" xfId="0" applyFont="1" applyBorder="1" applyAlignment="1">
      <alignment horizontal="justify" vertical="top" wrapText="1"/>
    </xf>
    <xf numFmtId="0" fontId="33" fillId="0" borderId="21" xfId="0" applyFont="1" applyBorder="1" applyAlignment="1">
      <alignment horizontal="justify" vertical="top" wrapText="1"/>
    </xf>
    <xf numFmtId="0" fontId="18" fillId="0" borderId="20" xfId="0" applyFont="1" applyBorder="1" applyAlignment="1">
      <alignment horizontal="left" vertical="center" wrapText="1"/>
    </xf>
    <xf numFmtId="0" fontId="18" fillId="0" borderId="21" xfId="0" applyFont="1" applyBorder="1" applyAlignment="1">
      <alignment horizontal="left" vertical="center" wrapText="1"/>
    </xf>
    <xf numFmtId="0" fontId="18" fillId="0" borderId="1" xfId="0" applyFont="1" applyBorder="1" applyAlignment="1">
      <alignment horizontal="left" vertical="center" wrapText="1"/>
    </xf>
    <xf numFmtId="0" fontId="33" fillId="10" borderId="1" xfId="0" applyFont="1" applyFill="1" applyBorder="1" applyAlignment="1">
      <alignment horizontal="center" vertical="center" wrapText="1"/>
    </xf>
    <xf numFmtId="0" fontId="18" fillId="0" borderId="1" xfId="0" applyFont="1" applyBorder="1" applyAlignment="1">
      <alignment vertical="center" wrapText="1"/>
    </xf>
    <xf numFmtId="0" fontId="19" fillId="3" borderId="17" xfId="0" applyFont="1" applyFill="1" applyBorder="1" applyAlignment="1">
      <alignment horizontal="center" vertical="center" wrapText="1"/>
    </xf>
    <xf numFmtId="0" fontId="19" fillId="3" borderId="18" xfId="0" applyFont="1" applyFill="1" applyBorder="1" applyAlignment="1">
      <alignment horizontal="center" vertical="center" wrapText="1"/>
    </xf>
    <xf numFmtId="0" fontId="19" fillId="3" borderId="19"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19" xfId="0" applyFont="1" applyFill="1" applyBorder="1" applyAlignment="1">
      <alignment horizontal="center" vertical="center" wrapText="1"/>
    </xf>
    <xf numFmtId="14" fontId="5" fillId="0" borderId="12" xfId="0" applyNumberFormat="1" applyFont="1" applyBorder="1" applyAlignment="1">
      <alignment horizontal="center" vertical="center" wrapText="1"/>
    </xf>
    <xf numFmtId="0" fontId="19" fillId="0" borderId="12" xfId="0" applyFont="1" applyBorder="1" applyAlignment="1">
      <alignment horizontal="center" vertical="center" wrapText="1"/>
    </xf>
    <xf numFmtId="0" fontId="19" fillId="0" borderId="17" xfId="0" applyFont="1" applyBorder="1" applyAlignment="1">
      <alignment horizontal="center" vertical="center" wrapText="1"/>
    </xf>
    <xf numFmtId="0" fontId="33" fillId="10" borderId="13" xfId="0" applyFont="1" applyFill="1" applyBorder="1" applyAlignment="1">
      <alignment horizontal="center" vertical="center" wrapText="1"/>
    </xf>
    <xf numFmtId="0" fontId="33" fillId="10" borderId="18" xfId="0" applyFont="1" applyFill="1" applyBorder="1" applyAlignment="1">
      <alignment horizontal="center" vertical="center" wrapText="1"/>
    </xf>
    <xf numFmtId="0" fontId="17" fillId="12" borderId="0" xfId="0" quotePrefix="1" applyFont="1" applyFill="1" applyAlignment="1">
      <alignment horizontal="center" vertical="center" wrapText="1"/>
    </xf>
    <xf numFmtId="0" fontId="17" fillId="12" borderId="0" xfId="0" applyFont="1" applyFill="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9" fillId="0" borderId="20" xfId="0" applyFont="1" applyBorder="1" applyAlignment="1">
      <alignment horizontal="justify" vertical="center" wrapText="1"/>
    </xf>
    <xf numFmtId="0" fontId="9" fillId="0" borderId="22" xfId="0" applyFont="1" applyBorder="1" applyAlignment="1">
      <alignment horizontal="justify" vertical="center" wrapText="1"/>
    </xf>
    <xf numFmtId="0" fontId="9" fillId="0" borderId="21" xfId="0" applyFont="1" applyBorder="1" applyAlignment="1">
      <alignment horizontal="justify" vertical="center" wrapText="1"/>
    </xf>
    <xf numFmtId="0" fontId="5" fillId="12" borderId="0" xfId="0" applyFont="1" applyFill="1" applyAlignment="1">
      <alignment horizontal="center" vertical="center" wrapText="1"/>
    </xf>
    <xf numFmtId="0" fontId="9" fillId="0" borderId="2" xfId="0" applyFont="1" applyBorder="1" applyAlignment="1">
      <alignment horizontal="left" vertical="top" wrapText="1"/>
    </xf>
    <xf numFmtId="0" fontId="9" fillId="0" borderId="32" xfId="0" applyFont="1" applyBorder="1" applyAlignment="1">
      <alignment horizontal="left" vertical="top" wrapText="1"/>
    </xf>
    <xf numFmtId="0" fontId="9" fillId="0" borderId="3" xfId="0" applyFont="1" applyBorder="1" applyAlignment="1">
      <alignment horizontal="left" vertical="top" wrapText="1"/>
    </xf>
    <xf numFmtId="0" fontId="10" fillId="0" borderId="20" xfId="0" applyFont="1" applyBorder="1" applyAlignment="1">
      <alignment horizontal="center" vertical="top" wrapText="1"/>
    </xf>
    <xf numFmtId="0" fontId="10" fillId="0" borderId="22" xfId="0" applyFont="1" applyBorder="1" applyAlignment="1">
      <alignment horizontal="center" vertical="top" wrapText="1"/>
    </xf>
    <xf numFmtId="0" fontId="10" fillId="0" borderId="21" xfId="0" applyFont="1" applyBorder="1" applyAlignment="1">
      <alignment horizontal="center" vertical="top" wrapText="1"/>
    </xf>
    <xf numFmtId="0" fontId="10" fillId="17" borderId="1" xfId="0" applyFont="1" applyFill="1" applyBorder="1" applyAlignment="1">
      <alignment horizontal="left" vertical="top" wrapText="1"/>
    </xf>
    <xf numFmtId="14" fontId="5" fillId="12" borderId="0" xfId="0" applyNumberFormat="1" applyFont="1" applyFill="1" applyAlignment="1">
      <alignment horizontal="center" vertical="center" wrapText="1"/>
    </xf>
    <xf numFmtId="0" fontId="15" fillId="12" borderId="0" xfId="0" applyFont="1" applyFill="1" applyAlignment="1">
      <alignment horizontal="center" vertical="center" wrapText="1"/>
    </xf>
    <xf numFmtId="0" fontId="56" fillId="0" borderId="1" xfId="0" applyFont="1" applyBorder="1" applyAlignment="1">
      <alignment horizontal="justify" vertical="center"/>
    </xf>
    <xf numFmtId="0" fontId="56" fillId="0" borderId="1" xfId="0" applyFont="1" applyBorder="1" applyAlignment="1">
      <alignment horizontal="center" vertical="center" wrapText="1"/>
    </xf>
    <xf numFmtId="0" fontId="56" fillId="0" borderId="1" xfId="0" applyFont="1" applyBorder="1" applyAlignment="1">
      <alignment horizontal="left" vertical="center" wrapText="1"/>
    </xf>
    <xf numFmtId="0" fontId="43" fillId="0" borderId="1" xfId="0" applyFont="1" applyBorder="1" applyAlignment="1">
      <alignment horizontal="center" vertical="center" wrapText="1"/>
    </xf>
    <xf numFmtId="0" fontId="56" fillId="0" borderId="1" xfId="0" applyFont="1" applyBorder="1" applyAlignment="1">
      <alignment horizontal="justify" vertical="center" wrapText="1"/>
    </xf>
    <xf numFmtId="0" fontId="20" fillId="0" borderId="0" xfId="0" applyFont="1" applyAlignment="1">
      <alignment horizontal="left" vertical="center"/>
    </xf>
    <xf numFmtId="0" fontId="20" fillId="0" borderId="0" xfId="0" applyFont="1" applyAlignment="1">
      <alignment horizontal="left" vertical="top"/>
    </xf>
    <xf numFmtId="0" fontId="2" fillId="12" borderId="0" xfId="0" applyFont="1" applyFill="1" applyAlignment="1">
      <alignment horizontal="center" vertical="center" wrapText="1"/>
    </xf>
    <xf numFmtId="0" fontId="56" fillId="0" borderId="20" xfId="0" applyFont="1" applyBorder="1" applyAlignment="1">
      <alignment horizontal="center" vertical="center" wrapText="1"/>
    </xf>
    <xf numFmtId="0" fontId="56" fillId="0" borderId="21" xfId="0" applyFont="1" applyBorder="1" applyAlignment="1">
      <alignment horizontal="center" vertical="center" wrapText="1"/>
    </xf>
    <xf numFmtId="0" fontId="18" fillId="12" borderId="0" xfId="0" applyFont="1" applyFill="1" applyAlignment="1">
      <alignment horizontal="center" vertical="center" wrapText="1"/>
    </xf>
    <xf numFmtId="0" fontId="43" fillId="3" borderId="1" xfId="0" applyFont="1" applyFill="1" applyBorder="1" applyAlignment="1">
      <alignment horizontal="center" vertical="center" wrapText="1"/>
    </xf>
    <xf numFmtId="0" fontId="56" fillId="0" borderId="20" xfId="0" applyFont="1" applyBorder="1" applyAlignment="1">
      <alignment horizontal="center" vertical="top" wrapText="1"/>
    </xf>
    <xf numFmtId="0" fontId="56" fillId="0" borderId="21" xfId="0" applyFont="1" applyBorder="1" applyAlignment="1">
      <alignment horizontal="center" vertical="top" wrapText="1"/>
    </xf>
    <xf numFmtId="0" fontId="56" fillId="0" borderId="1" xfId="0" applyFont="1" applyBorder="1" applyAlignment="1">
      <alignment horizontal="left" vertical="top" wrapText="1"/>
    </xf>
    <xf numFmtId="0" fontId="10" fillId="0" borderId="1" xfId="0" applyFont="1" applyBorder="1" applyAlignment="1">
      <alignment horizontal="center" vertical="top" wrapText="1"/>
    </xf>
    <xf numFmtId="0" fontId="53" fillId="12" borderId="0" xfId="0" quotePrefix="1" applyFont="1" applyFill="1" applyAlignment="1">
      <alignment horizontal="center" vertical="center" wrapText="1"/>
    </xf>
    <xf numFmtId="0" fontId="10" fillId="3" borderId="1" xfId="0" applyFont="1" applyFill="1" applyBorder="1" applyAlignment="1">
      <alignment horizontal="center" vertical="center" wrapText="1"/>
    </xf>
    <xf numFmtId="0" fontId="10" fillId="0" borderId="0" xfId="0" applyFont="1" applyAlignment="1">
      <alignment horizontal="left" vertical="top"/>
    </xf>
    <xf numFmtId="0" fontId="10" fillId="0" borderId="1" xfId="0" applyFont="1" applyBorder="1" applyAlignment="1">
      <alignment horizontal="left" vertical="top"/>
    </xf>
    <xf numFmtId="0" fontId="10" fillId="0" borderId="20" xfId="0" applyFont="1" applyBorder="1" applyAlignment="1">
      <alignment horizontal="center" vertical="top"/>
    </xf>
    <xf numFmtId="0" fontId="10" fillId="0" borderId="22" xfId="0" applyFont="1" applyBorder="1" applyAlignment="1">
      <alignment horizontal="center" vertical="top"/>
    </xf>
    <xf numFmtId="0" fontId="10" fillId="0" borderId="21" xfId="0" applyFont="1" applyBorder="1" applyAlignment="1">
      <alignment horizontal="center" vertical="top"/>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10" fillId="0" borderId="2" xfId="0" applyFont="1" applyBorder="1" applyAlignment="1">
      <alignment horizontal="justify" vertical="top" wrapText="1"/>
    </xf>
    <xf numFmtId="0" fontId="10" fillId="0" borderId="3" xfId="0" applyFont="1" applyBorder="1" applyAlignment="1">
      <alignment horizontal="justify" vertical="top" wrapText="1"/>
    </xf>
    <xf numFmtId="0" fontId="10" fillId="0" borderId="18" xfId="0" applyFont="1" applyBorder="1" applyAlignment="1">
      <alignment horizontal="center"/>
    </xf>
    <xf numFmtId="0" fontId="53" fillId="3" borderId="2" xfId="0" quotePrefix="1" applyFont="1" applyFill="1" applyBorder="1" applyAlignment="1">
      <alignment horizontal="center" vertical="center" wrapText="1"/>
    </xf>
    <xf numFmtId="0" fontId="53" fillId="3" borderId="3" xfId="0" quotePrefix="1" applyFont="1" applyFill="1" applyBorder="1" applyAlignment="1">
      <alignment horizontal="center" vertical="center" wrapText="1"/>
    </xf>
    <xf numFmtId="0" fontId="59" fillId="0" borderId="1" xfId="0" applyFont="1" applyBorder="1" applyAlignment="1">
      <alignment horizontal="left" vertical="top" wrapText="1"/>
    </xf>
    <xf numFmtId="164" fontId="56" fillId="0" borderId="1" xfId="0" applyNumberFormat="1" applyFont="1" applyBorder="1" applyAlignment="1">
      <alignment horizontal="right" vertical="top" wrapText="1"/>
    </xf>
    <xf numFmtId="0" fontId="9" fillId="0" borderId="1" xfId="0" applyFont="1" applyBorder="1" applyAlignment="1">
      <alignment horizontal="left" vertical="center" wrapText="1"/>
    </xf>
    <xf numFmtId="0" fontId="9" fillId="0" borderId="1" xfId="0" applyFont="1" applyBorder="1" applyAlignment="1">
      <alignment horizontal="right" vertical="top" wrapText="1"/>
    </xf>
    <xf numFmtId="0" fontId="9" fillId="0" borderId="1" xfId="0" applyFont="1" applyBorder="1" applyAlignment="1">
      <alignment horizontal="left" vertical="top"/>
    </xf>
    <xf numFmtId="0" fontId="9" fillId="0" borderId="1" xfId="0" applyFont="1" applyBorder="1" applyAlignment="1">
      <alignment horizontal="left" vertical="top" wrapText="1"/>
    </xf>
    <xf numFmtId="0" fontId="10" fillId="3" borderId="1" xfId="0" applyFont="1" applyFill="1" applyBorder="1" applyAlignment="1">
      <alignment horizontal="left" vertical="center" wrapText="1"/>
    </xf>
    <xf numFmtId="0" fontId="60" fillId="0" borderId="1" xfId="0" applyFont="1" applyBorder="1" applyAlignment="1">
      <alignment horizontal="left" vertical="top" wrapText="1"/>
    </xf>
    <xf numFmtId="0" fontId="9" fillId="0" borderId="20" xfId="0" applyFont="1" applyBorder="1" applyAlignment="1">
      <alignment horizontal="left" vertical="top" wrapText="1"/>
    </xf>
    <xf numFmtId="0" fontId="9" fillId="0" borderId="21" xfId="0" applyFont="1" applyBorder="1" applyAlignment="1">
      <alignment horizontal="left" vertical="top" wrapText="1"/>
    </xf>
    <xf numFmtId="0" fontId="9" fillId="0" borderId="22" xfId="0" applyFont="1" applyBorder="1" applyAlignment="1">
      <alignment horizontal="left" vertical="top" wrapText="1"/>
    </xf>
    <xf numFmtId="0" fontId="17" fillId="3" borderId="3" xfId="0" quotePrefix="1" applyFont="1" applyFill="1" applyBorder="1" applyAlignment="1">
      <alignment horizontal="center" vertical="center" wrapText="1"/>
    </xf>
    <xf numFmtId="0" fontId="33" fillId="0" borderId="20" xfId="0" applyFont="1" applyBorder="1" applyAlignment="1">
      <alignment horizontal="center" vertical="center" wrapText="1"/>
    </xf>
    <xf numFmtId="0" fontId="33" fillId="0" borderId="21" xfId="0" applyFont="1" applyBorder="1" applyAlignment="1">
      <alignment horizontal="center" vertical="center" wrapText="1"/>
    </xf>
    <xf numFmtId="0" fontId="47" fillId="0" borderId="20" xfId="0" applyFont="1" applyBorder="1" applyAlignment="1">
      <alignment horizontal="justify" vertical="center"/>
    </xf>
    <xf numFmtId="0" fontId="47" fillId="0" borderId="21" xfId="0" applyFont="1" applyBorder="1" applyAlignment="1">
      <alignment horizontal="justify" vertical="center"/>
    </xf>
    <xf numFmtId="0" fontId="24" fillId="0" borderId="1" xfId="0" applyFont="1" applyBorder="1" applyAlignment="1">
      <alignment horizontal="left" vertical="center" wrapText="1"/>
    </xf>
    <xf numFmtId="0" fontId="47" fillId="0" borderId="20" xfId="0" applyFont="1" applyBorder="1" applyAlignment="1">
      <alignment horizontal="justify" vertical="center" wrapText="1"/>
    </xf>
    <xf numFmtId="0" fontId="47" fillId="0" borderId="21" xfId="0" applyFont="1" applyBorder="1" applyAlignment="1">
      <alignment horizontal="justify" vertical="center" wrapText="1"/>
    </xf>
    <xf numFmtId="0" fontId="24" fillId="0" borderId="20" xfId="0" applyFont="1" applyBorder="1" applyAlignment="1">
      <alignment horizontal="justify" vertical="center" wrapText="1"/>
    </xf>
    <xf numFmtId="0" fontId="24" fillId="0" borderId="22" xfId="0" applyFont="1" applyBorder="1" applyAlignment="1">
      <alignment horizontal="justify" vertical="center" wrapText="1"/>
    </xf>
    <xf numFmtId="0" fontId="24" fillId="0" borderId="21" xfId="0" applyFont="1" applyBorder="1" applyAlignment="1">
      <alignment horizontal="justify" vertical="center" wrapText="1"/>
    </xf>
    <xf numFmtId="0" fontId="14" fillId="0" borderId="0" xfId="0" applyFont="1" applyAlignment="1">
      <alignment horizontal="left" vertical="center" wrapText="1"/>
    </xf>
    <xf numFmtId="0" fontId="7" fillId="0" borderId="20" xfId="0" applyFont="1" applyBorder="1" applyAlignment="1">
      <alignment horizontal="center" vertical="center"/>
    </xf>
    <xf numFmtId="0" fontId="7" fillId="0" borderId="22" xfId="0" applyFont="1" applyBorder="1" applyAlignment="1">
      <alignment horizontal="center" vertical="center"/>
    </xf>
    <xf numFmtId="0" fontId="7" fillId="0" borderId="21" xfId="0" applyFont="1" applyBorder="1" applyAlignment="1">
      <alignment horizontal="center" vertical="center"/>
    </xf>
    <xf numFmtId="0" fontId="7" fillId="0" borderId="20" xfId="0" applyFont="1" applyBorder="1" applyAlignment="1">
      <alignment horizontal="left" vertical="center"/>
    </xf>
    <xf numFmtId="0" fontId="7" fillId="0" borderId="22" xfId="0" applyFont="1" applyBorder="1" applyAlignment="1">
      <alignment horizontal="left" vertical="center"/>
    </xf>
    <xf numFmtId="0" fontId="7" fillId="0" borderId="21" xfId="0" applyFont="1" applyBorder="1" applyAlignment="1">
      <alignment horizontal="left" vertical="center"/>
    </xf>
    <xf numFmtId="0" fontId="14" fillId="0" borderId="20" xfId="0" applyFont="1" applyBorder="1" applyAlignment="1">
      <alignment horizontal="center" vertical="center"/>
    </xf>
    <xf numFmtId="0" fontId="14" fillId="0" borderId="22" xfId="0" applyFont="1" applyBorder="1" applyAlignment="1">
      <alignment horizontal="center" vertical="center"/>
    </xf>
    <xf numFmtId="0" fontId="14" fillId="0" borderId="21" xfId="0" applyFont="1" applyBorder="1" applyAlignment="1">
      <alignment horizontal="center" vertical="center"/>
    </xf>
    <xf numFmtId="0" fontId="7" fillId="0" borderId="1" xfId="0" quotePrefix="1" applyFont="1" applyBorder="1" applyAlignment="1">
      <alignment horizontal="center" vertical="center" wrapText="1"/>
    </xf>
    <xf numFmtId="0" fontId="7" fillId="3" borderId="1" xfId="0" applyFont="1" applyFill="1" applyBorder="1" applyAlignment="1">
      <alignment horizontal="center" vertical="center" wrapText="1"/>
    </xf>
    <xf numFmtId="0" fontId="8" fillId="0" borderId="20"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1" xfId="0" applyFont="1" applyBorder="1" applyAlignment="1">
      <alignment horizontal="center" vertical="center" wrapText="1"/>
    </xf>
    <xf numFmtId="0" fontId="7" fillId="0" borderId="1" xfId="0" applyFont="1" applyBorder="1" applyAlignment="1">
      <alignment horizontal="center" vertical="center" wrapText="1"/>
    </xf>
    <xf numFmtId="0" fontId="38" fillId="7" borderId="20" xfId="0" quotePrefix="1" applyFont="1" applyFill="1" applyBorder="1" applyAlignment="1">
      <alignment horizontal="center" vertical="center" textRotation="90" wrapText="1"/>
    </xf>
    <xf numFmtId="0" fontId="38" fillId="7" borderId="22" xfId="0" quotePrefix="1" applyFont="1" applyFill="1" applyBorder="1" applyAlignment="1">
      <alignment horizontal="center" vertical="center" textRotation="90" wrapText="1"/>
    </xf>
    <xf numFmtId="0" fontId="38" fillId="7" borderId="21" xfId="0" quotePrefix="1" applyFont="1" applyFill="1" applyBorder="1" applyAlignment="1">
      <alignment horizontal="center" vertical="center" textRotation="90" wrapText="1"/>
    </xf>
    <xf numFmtId="2" fontId="38" fillId="7" borderId="20" xfId="0" applyNumberFormat="1" applyFont="1" applyFill="1" applyBorder="1" applyAlignment="1">
      <alignment horizontal="center" vertical="center" textRotation="90"/>
    </xf>
    <xf numFmtId="2" fontId="38" fillId="7" borderId="22" xfId="0" applyNumberFormat="1" applyFont="1" applyFill="1" applyBorder="1" applyAlignment="1">
      <alignment horizontal="center" vertical="center" textRotation="90"/>
    </xf>
    <xf numFmtId="2" fontId="38" fillId="7" borderId="21" xfId="0" applyNumberFormat="1" applyFont="1" applyFill="1" applyBorder="1" applyAlignment="1">
      <alignment horizontal="center" vertical="center" textRotation="90"/>
    </xf>
    <xf numFmtId="0" fontId="5" fillId="0" borderId="13" xfId="0" applyFont="1" applyBorder="1" applyAlignment="1">
      <alignment horizontal="center" vertical="center" wrapText="1"/>
    </xf>
    <xf numFmtId="0" fontId="5" fillId="0" borderId="0" xfId="0" applyFont="1" applyAlignment="1">
      <alignment horizontal="center" vertical="center" wrapText="1"/>
    </xf>
    <xf numFmtId="0" fontId="5" fillId="0" borderId="1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 xfId="0" applyFont="1" applyBorder="1" applyAlignment="1">
      <alignment horizontal="center" vertical="center" wrapText="1"/>
    </xf>
    <xf numFmtId="0" fontId="15" fillId="8" borderId="2" xfId="0" applyFont="1" applyFill="1" applyBorder="1" applyAlignment="1">
      <alignment horizontal="center" vertical="center" wrapText="1"/>
    </xf>
    <xf numFmtId="0" fontId="15" fillId="8" borderId="32" xfId="0" applyFont="1" applyFill="1" applyBorder="1" applyAlignment="1">
      <alignment horizontal="center" vertical="center" wrapText="1"/>
    </xf>
    <xf numFmtId="0" fontId="15" fillId="8" borderId="3" xfId="0" applyFont="1" applyFill="1" applyBorder="1" applyAlignment="1">
      <alignment horizontal="center" vertical="center" wrapText="1"/>
    </xf>
    <xf numFmtId="0" fontId="33" fillId="0" borderId="1" xfId="0" applyFont="1" applyBorder="1" applyAlignment="1">
      <alignment horizontal="center" vertical="center" wrapText="1"/>
    </xf>
    <xf numFmtId="0" fontId="22" fillId="8" borderId="1" xfId="0" applyFont="1" applyFill="1" applyBorder="1" applyAlignment="1">
      <alignment horizontal="left" vertical="center" wrapText="1"/>
    </xf>
    <xf numFmtId="0" fontId="22" fillId="8" borderId="0" xfId="0" applyFont="1" applyFill="1" applyAlignment="1">
      <alignment horizontal="left" vertical="center" wrapText="1"/>
    </xf>
    <xf numFmtId="0" fontId="22" fillId="8" borderId="16" xfId="0" applyFont="1" applyFill="1" applyBorder="1" applyAlignment="1">
      <alignment horizontal="left" vertical="center" wrapText="1"/>
    </xf>
    <xf numFmtId="0" fontId="24" fillId="0" borderId="20" xfId="0" applyFont="1" applyBorder="1" applyAlignment="1">
      <alignment horizontal="left" vertical="center" wrapText="1"/>
    </xf>
    <xf numFmtId="0" fontId="24" fillId="0" borderId="22" xfId="0" applyFont="1" applyBorder="1" applyAlignment="1">
      <alignment horizontal="left" vertical="center" wrapText="1"/>
    </xf>
    <xf numFmtId="0" fontId="24" fillId="0" borderId="21" xfId="0" applyFont="1" applyBorder="1" applyAlignment="1">
      <alignment horizontal="left" vertical="center" wrapText="1"/>
    </xf>
    <xf numFmtId="0" fontId="24" fillId="0" borderId="17" xfId="0" applyFont="1" applyBorder="1" applyAlignment="1">
      <alignment horizontal="left" vertical="center" wrapText="1"/>
    </xf>
    <xf numFmtId="0" fontId="24" fillId="0" borderId="18" xfId="0" applyFont="1" applyBorder="1" applyAlignment="1">
      <alignment horizontal="left" vertical="center" wrapText="1"/>
    </xf>
    <xf numFmtId="0" fontId="24" fillId="0" borderId="19" xfId="0" applyFont="1" applyBorder="1" applyAlignment="1">
      <alignment horizontal="left" vertical="center" wrapText="1"/>
    </xf>
    <xf numFmtId="0" fontId="15" fillId="0" borderId="22" xfId="0" applyFont="1" applyBorder="1" applyAlignment="1">
      <alignment horizontal="center"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15" fillId="0" borderId="12" xfId="0" applyFont="1" applyBorder="1" applyAlignment="1">
      <alignment horizontal="center" vertical="center"/>
    </xf>
    <xf numFmtId="0" fontId="15" fillId="0" borderId="15" xfId="0" applyFont="1" applyBorder="1" applyAlignment="1">
      <alignment horizontal="center" vertical="center"/>
    </xf>
    <xf numFmtId="0" fontId="15" fillId="0" borderId="17" xfId="0" applyFont="1" applyBorder="1" applyAlignment="1">
      <alignment horizontal="center" vertical="center"/>
    </xf>
    <xf numFmtId="0" fontId="15" fillId="3" borderId="32" xfId="0" applyFont="1" applyFill="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1" fontId="15" fillId="3" borderId="2" xfId="0" applyNumberFormat="1" applyFont="1" applyFill="1" applyBorder="1" applyAlignment="1">
      <alignment horizontal="center" vertical="center" wrapText="1"/>
    </xf>
    <xf numFmtId="1" fontId="15" fillId="3" borderId="3" xfId="0" applyNumberFormat="1"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2" fontId="10" fillId="5" borderId="2" xfId="1" applyNumberFormat="1" applyFont="1" applyFill="1" applyBorder="1" applyAlignment="1">
      <alignment horizontal="center" vertical="center"/>
    </xf>
    <xf numFmtId="2" fontId="10" fillId="5" borderId="3" xfId="1" applyNumberFormat="1" applyFont="1" applyFill="1" applyBorder="1" applyAlignment="1">
      <alignment horizontal="center" vertical="center"/>
    </xf>
    <xf numFmtId="0" fontId="9" fillId="5" borderId="2" xfId="0" applyFont="1" applyFill="1" applyBorder="1" applyAlignment="1">
      <alignment horizontal="center"/>
    </xf>
    <xf numFmtId="0" fontId="9" fillId="5" borderId="3" xfId="0" applyFont="1" applyFill="1" applyBorder="1" applyAlignment="1">
      <alignment horizontal="center"/>
    </xf>
    <xf numFmtId="2" fontId="10" fillId="5" borderId="1" xfId="1" applyNumberFormat="1" applyFont="1" applyFill="1" applyBorder="1" applyAlignment="1">
      <alignment horizontal="center" vertical="center"/>
    </xf>
    <xf numFmtId="165" fontId="42" fillId="0" borderId="0" xfId="0" applyNumberFormat="1" applyFont="1" applyAlignment="1">
      <alignment horizontal="center" vertical="center" wrapText="1"/>
    </xf>
    <xf numFmtId="0" fontId="36" fillId="3" borderId="1" xfId="0" applyFont="1" applyFill="1" applyBorder="1" applyAlignment="1">
      <alignment horizontal="center" vertical="center"/>
    </xf>
    <xf numFmtId="0" fontId="28" fillId="0" borderId="20" xfId="4" applyNumberFormat="1" applyFont="1" applyFill="1" applyBorder="1" applyAlignment="1" applyProtection="1">
      <alignment horizontal="center" vertical="center" wrapText="1"/>
    </xf>
    <xf numFmtId="0" fontId="28" fillId="0" borderId="21" xfId="4" applyNumberFormat="1" applyFont="1" applyFill="1" applyBorder="1" applyAlignment="1" applyProtection="1">
      <alignment horizontal="center" vertical="center" wrapText="1"/>
    </xf>
    <xf numFmtId="0" fontId="28" fillId="0" borderId="20" xfId="4" applyNumberFormat="1" applyFont="1" applyFill="1" applyBorder="1" applyAlignment="1" applyProtection="1">
      <alignment horizontal="center" vertical="center"/>
    </xf>
    <xf numFmtId="0" fontId="28" fillId="0" borderId="21" xfId="4" applyNumberFormat="1" applyFont="1" applyFill="1" applyBorder="1" applyAlignment="1" applyProtection="1">
      <alignment horizontal="center" vertical="center"/>
    </xf>
    <xf numFmtId="0" fontId="28" fillId="0" borderId="22" xfId="4" applyNumberFormat="1" applyFont="1" applyFill="1" applyBorder="1" applyAlignment="1" applyProtection="1">
      <alignment horizontal="center" vertical="center" wrapText="1"/>
    </xf>
    <xf numFmtId="0" fontId="27" fillId="3" borderId="1" xfId="2" applyNumberFormat="1" applyFont="1" applyFill="1" applyBorder="1" applyAlignment="1" applyProtection="1">
      <alignment horizontal="center" vertical="center"/>
    </xf>
    <xf numFmtId="0" fontId="27" fillId="0" borderId="1" xfId="2" applyNumberFormat="1" applyFont="1" applyFill="1" applyBorder="1" applyAlignment="1" applyProtection="1">
      <alignment horizontal="center" vertical="center" wrapText="1"/>
    </xf>
    <xf numFmtId="0" fontId="27" fillId="3" borderId="1" xfId="4" applyNumberFormat="1" applyFont="1" applyFill="1" applyBorder="1" applyAlignment="1" applyProtection="1">
      <alignment horizontal="center" vertical="center"/>
    </xf>
    <xf numFmtId="0" fontId="14" fillId="0" borderId="18" xfId="0" applyFont="1" applyBorder="1" applyAlignment="1">
      <alignment horizontal="center" vertical="center"/>
    </xf>
    <xf numFmtId="0" fontId="27" fillId="3" borderId="2" xfId="4" applyNumberFormat="1" applyFont="1" applyFill="1" applyBorder="1" applyAlignment="1" applyProtection="1">
      <alignment horizontal="center" vertical="center" wrapText="1"/>
    </xf>
    <xf numFmtId="0" fontId="27" fillId="3" borderId="32" xfId="4" applyNumberFormat="1" applyFont="1" applyFill="1" applyBorder="1" applyAlignment="1" applyProtection="1">
      <alignment horizontal="center" vertical="center" wrapText="1"/>
    </xf>
    <xf numFmtId="0" fontId="27" fillId="3" borderId="3" xfId="4" applyNumberFormat="1" applyFont="1" applyFill="1" applyBorder="1" applyAlignment="1" applyProtection="1">
      <alignment horizontal="center" vertical="center" wrapText="1"/>
    </xf>
    <xf numFmtId="0" fontId="36" fillId="3" borderId="2" xfId="0" applyFont="1" applyFill="1" applyBorder="1" applyAlignment="1">
      <alignment horizontal="center" vertical="center"/>
    </xf>
    <xf numFmtId="0" fontId="36" fillId="3" borderId="32" xfId="0" applyFont="1" applyFill="1" applyBorder="1" applyAlignment="1">
      <alignment horizontal="center" vertical="center"/>
    </xf>
    <xf numFmtId="0" fontId="36" fillId="3" borderId="3" xfId="0" applyFont="1" applyFill="1" applyBorder="1" applyAlignment="1">
      <alignment horizontal="center" vertical="center"/>
    </xf>
    <xf numFmtId="0" fontId="27" fillId="3" borderId="2" xfId="4" applyNumberFormat="1" applyFont="1" applyFill="1" applyBorder="1" applyAlignment="1" applyProtection="1">
      <alignment horizontal="center" vertical="center"/>
    </xf>
    <xf numFmtId="0" fontId="27" fillId="3" borderId="32" xfId="4" applyNumberFormat="1" applyFont="1" applyFill="1" applyBorder="1" applyAlignment="1" applyProtection="1">
      <alignment horizontal="center" vertical="center"/>
    </xf>
    <xf numFmtId="0" fontId="27" fillId="3" borderId="3" xfId="4" applyNumberFormat="1" applyFont="1" applyFill="1" applyBorder="1" applyAlignment="1" applyProtection="1">
      <alignment horizontal="center" vertical="center"/>
    </xf>
    <xf numFmtId="0" fontId="5" fillId="0" borderId="30" xfId="0" applyFont="1" applyBorder="1" applyAlignment="1">
      <alignment horizontal="center" vertical="center" wrapText="1"/>
    </xf>
    <xf numFmtId="0" fontId="5" fillId="0" borderId="21" xfId="0" applyFont="1" applyBorder="1" applyAlignment="1">
      <alignment vertical="center" wrapText="1"/>
    </xf>
    <xf numFmtId="0" fontId="19" fillId="0" borderId="2" xfId="0" quotePrefix="1" applyFont="1" applyBorder="1" applyAlignment="1">
      <alignment horizontal="center" vertical="center"/>
    </xf>
    <xf numFmtId="0" fontId="19" fillId="0" borderId="3" xfId="0" quotePrefix="1" applyFont="1" applyBorder="1" applyAlignment="1">
      <alignment horizontal="center" vertical="center"/>
    </xf>
    <xf numFmtId="0" fontId="10" fillId="0" borderId="0" xfId="0" applyFont="1" applyAlignment="1">
      <alignment horizontal="center" wrapText="1"/>
    </xf>
    <xf numFmtId="49" fontId="25" fillId="3" borderId="2" xfId="0" quotePrefix="1" applyNumberFormat="1" applyFont="1" applyFill="1" applyBorder="1" applyAlignment="1">
      <alignment horizontal="center" vertical="center"/>
    </xf>
    <xf numFmtId="49" fontId="25" fillId="3" borderId="32" xfId="0" quotePrefix="1" applyNumberFormat="1" applyFont="1" applyFill="1" applyBorder="1" applyAlignment="1">
      <alignment horizontal="center" vertical="center"/>
    </xf>
    <xf numFmtId="49" fontId="25" fillId="3" borderId="3" xfId="0" quotePrefix="1" applyNumberFormat="1" applyFont="1" applyFill="1" applyBorder="1" applyAlignment="1">
      <alignment horizontal="center" vertical="center"/>
    </xf>
    <xf numFmtId="0" fontId="13" fillId="0" borderId="0" xfId="0" applyFont="1" applyAlignment="1">
      <alignment horizontal="left" vertical="center" wrapText="1"/>
    </xf>
  </cellXfs>
  <cellStyles count="5">
    <cellStyle name="Comma" xfId="2" builtinId="3"/>
    <cellStyle name="Comma 2" xfId="4" xr:uid="{00000000-0005-0000-0000-000001000000}"/>
    <cellStyle name="Normal" xfId="0" builtinId="0"/>
    <cellStyle name="Normal 2 2" xfId="3" xr:uid="{00000000-0005-0000-0000-000003000000}"/>
    <cellStyle name="Percent" xfId="1" builtinId="5"/>
  </cellStyles>
  <dxfs count="0"/>
  <tableStyles count="0" defaultTableStyle="TableStyleMedium2" defaultPivotStyle="PivotStyleLight16"/>
  <colors>
    <mruColors>
      <color rgb="FFBDD7EE"/>
      <color rgb="FFCCFF33"/>
      <color rgb="FFFF6565"/>
      <color rgb="FFFF8B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22/11/relationships/FeaturePropertyBag" Target="featurePropertyBag/featurePropertyBag.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xdr:col>
      <xdr:colOff>1095875</xdr:colOff>
      <xdr:row>47</xdr:row>
      <xdr:rowOff>110985</xdr:rowOff>
    </xdr:from>
    <xdr:ext cx="18008993" cy="736118"/>
    <xdr:sp macro="" textlink="">
      <xdr:nvSpPr>
        <xdr:cNvPr id="2" name="TextBox 1">
          <a:extLst>
            <a:ext uri="{FF2B5EF4-FFF2-40B4-BE49-F238E27FC236}">
              <a16:creationId xmlns:a16="http://schemas.microsoft.com/office/drawing/2014/main" id="{F7D37C72-A6F9-4684-BE34-E09288B8518B}"/>
            </a:ext>
          </a:extLst>
        </xdr:cNvPr>
        <xdr:cNvSpPr txBox="1"/>
      </xdr:nvSpPr>
      <xdr:spPr>
        <a:xfrm>
          <a:off x="1422900" y="16970235"/>
          <a:ext cx="18008993" cy="7361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a:t>.....................................................</a:t>
          </a:r>
          <a:r>
            <a:rPr lang="en-MY" sz="1300" baseline="0"/>
            <a:t>       </a:t>
          </a:r>
          <a:r>
            <a:rPr lang="en-MY" sz="1300"/>
            <a:t>.......................................</a:t>
          </a:r>
          <a:r>
            <a:rPr lang="en-MY" sz="1300" baseline="0"/>
            <a:t>    </a:t>
          </a:r>
          <a:r>
            <a:rPr lang="en-MY" sz="1300"/>
            <a:t> ....................................     </a:t>
          </a:r>
          <a:r>
            <a:rPr lang="en-MY" sz="1300" baseline="0"/>
            <a:t> </a:t>
          </a:r>
          <a:r>
            <a:rPr lang="en-MY" sz="1300"/>
            <a:t>...................................</a:t>
          </a:r>
          <a:r>
            <a:rPr lang="en-MY" sz="1300" baseline="0"/>
            <a:t>      </a:t>
          </a:r>
          <a:r>
            <a:rPr lang="en-MY" sz="1300"/>
            <a:t>.......................................  </a:t>
          </a:r>
          <a:r>
            <a:rPr lang="en-MY" sz="1300" baseline="0"/>
            <a:t>     ................................................        </a:t>
          </a:r>
          <a:r>
            <a:rPr lang="en-MY" sz="1300"/>
            <a:t>.................................................   </a:t>
          </a:r>
        </a:p>
      </xdr:txBody>
    </xdr:sp>
    <xdr:clientData/>
  </xdr:oneCellAnchor>
  <xdr:oneCellAnchor>
    <xdr:from>
      <xdr:col>1</xdr:col>
      <xdr:colOff>1114298</xdr:colOff>
      <xdr:row>44</xdr:row>
      <xdr:rowOff>106546</xdr:rowOff>
    </xdr:from>
    <xdr:ext cx="3864428" cy="308428"/>
    <xdr:sp macro="" textlink="">
      <xdr:nvSpPr>
        <xdr:cNvPr id="3" name="TextBox 2">
          <a:extLst>
            <a:ext uri="{FF2B5EF4-FFF2-40B4-BE49-F238E27FC236}">
              <a16:creationId xmlns:a16="http://schemas.microsoft.com/office/drawing/2014/main" id="{E13644C9-8D7A-4FD2-B9E3-C979384B07AD}"/>
            </a:ext>
          </a:extLst>
        </xdr:cNvPr>
        <xdr:cNvSpPr txBox="1"/>
      </xdr:nvSpPr>
      <xdr:spPr>
        <a:xfrm>
          <a:off x="1441323" y="16041871"/>
          <a:ext cx="3864428" cy="3084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Tandatangan ahli Kumpulan</a:t>
          </a:r>
          <a:r>
            <a:rPr lang="en-MY" sz="1300" b="1" baseline="0"/>
            <a:t> Kerja</a:t>
          </a:r>
          <a:r>
            <a:rPr lang="en-MY" sz="1300" b="1"/>
            <a:t> Penilaian Teknikal </a:t>
          </a:r>
          <a:r>
            <a:rPr lang="en-MY" sz="1300" b="1" baseline="0"/>
            <a:t>: </a:t>
          </a:r>
        </a:p>
      </xdr:txBody>
    </xdr:sp>
    <xdr:clientData/>
  </xdr:oneCellAnchor>
  <xdr:oneCellAnchor>
    <xdr:from>
      <xdr:col>1</xdr:col>
      <xdr:colOff>1108364</xdr:colOff>
      <xdr:row>52</xdr:row>
      <xdr:rowOff>100094</xdr:rowOff>
    </xdr:from>
    <xdr:ext cx="18008993" cy="1567543"/>
    <xdr:sp macro="" textlink="">
      <xdr:nvSpPr>
        <xdr:cNvPr id="4" name="TextBox 3">
          <a:extLst>
            <a:ext uri="{FF2B5EF4-FFF2-40B4-BE49-F238E27FC236}">
              <a16:creationId xmlns:a16="http://schemas.microsoft.com/office/drawing/2014/main" id="{CD66AAFD-D4B9-4608-891C-64A506B1EA1B}"/>
            </a:ext>
          </a:extLst>
        </xdr:cNvPr>
        <xdr:cNvSpPr txBox="1"/>
      </xdr:nvSpPr>
      <xdr:spPr>
        <a:xfrm>
          <a:off x="1432214" y="17978519"/>
          <a:ext cx="18008993" cy="15675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Tandatangan</a:t>
          </a:r>
          <a:r>
            <a:rPr lang="en-MY" sz="1300" b="1" baseline="0"/>
            <a:t> </a:t>
          </a:r>
          <a:r>
            <a:rPr lang="en-MY" sz="1300" b="1"/>
            <a:t>Urusetia:</a:t>
          </a:r>
        </a:p>
        <a:p>
          <a:endParaRPr lang="en-MY" sz="1300" b="1"/>
        </a:p>
        <a:p>
          <a:endParaRPr lang="en-MY" sz="1300"/>
        </a:p>
        <a:p>
          <a:endParaRPr lang="en-MY" sz="1300"/>
        </a:p>
        <a:p>
          <a:r>
            <a:rPr lang="en-MY" sz="1300"/>
            <a:t>.......................................  </a:t>
          </a:r>
          <a:r>
            <a:rPr lang="en-MY" sz="1300" baseline="0"/>
            <a:t>     ................................................        </a:t>
          </a:r>
          <a:r>
            <a:rPr lang="en-MY" sz="1300"/>
            <a:t>  </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0</xdr:col>
      <xdr:colOff>2528888</xdr:colOff>
      <xdr:row>29</xdr:row>
      <xdr:rowOff>138099</xdr:rowOff>
    </xdr:from>
    <xdr:ext cx="7227428" cy="280205"/>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2528888" y="6462699"/>
          <a:ext cx="722742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MY" sz="1200" b="1"/>
            <a:t>Senarai</a:t>
          </a:r>
          <a:r>
            <a:rPr lang="en-MY" sz="1200" b="1" baseline="0"/>
            <a:t> Panel Penilai: </a:t>
          </a:r>
          <a:r>
            <a:rPr lang="en-MY" sz="1200" b="1"/>
            <a:t>P1</a:t>
          </a:r>
          <a:r>
            <a:rPr lang="en-MY" sz="1200" b="1" baseline="0"/>
            <a:t>: COO; P2: CCO; P3: Pn Azah; P4: Mr.Leong; P5: En.Hazril ; P6: En. Idham ; P6:En.Haniff</a:t>
          </a:r>
          <a:endParaRPr lang="en-MY" sz="1200" b="1"/>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1095875</xdr:colOff>
      <xdr:row>47</xdr:row>
      <xdr:rowOff>110985</xdr:rowOff>
    </xdr:from>
    <xdr:ext cx="18008993" cy="736118"/>
    <xdr:sp macro="" textlink="">
      <xdr:nvSpPr>
        <xdr:cNvPr id="2" name="TextBox 1">
          <a:extLst>
            <a:ext uri="{FF2B5EF4-FFF2-40B4-BE49-F238E27FC236}">
              <a16:creationId xmlns:a16="http://schemas.microsoft.com/office/drawing/2014/main" id="{70D62615-E26B-473B-8055-5F41B38D63D9}"/>
            </a:ext>
          </a:extLst>
        </xdr:cNvPr>
        <xdr:cNvSpPr txBox="1"/>
      </xdr:nvSpPr>
      <xdr:spPr>
        <a:xfrm>
          <a:off x="1425440" y="17758905"/>
          <a:ext cx="18008993" cy="7361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a:t>.....................................................</a:t>
          </a:r>
          <a:r>
            <a:rPr lang="en-MY" sz="1300" baseline="0"/>
            <a:t>       </a:t>
          </a:r>
          <a:r>
            <a:rPr lang="en-MY" sz="1300"/>
            <a:t>.......................................</a:t>
          </a:r>
          <a:r>
            <a:rPr lang="en-MY" sz="1300" baseline="0"/>
            <a:t>    </a:t>
          </a:r>
          <a:r>
            <a:rPr lang="en-MY" sz="1300"/>
            <a:t> ....................................     </a:t>
          </a:r>
          <a:r>
            <a:rPr lang="en-MY" sz="1300" baseline="0"/>
            <a:t> </a:t>
          </a:r>
          <a:r>
            <a:rPr lang="en-MY" sz="1300"/>
            <a:t>...................................</a:t>
          </a:r>
          <a:r>
            <a:rPr lang="en-MY" sz="1300" baseline="0"/>
            <a:t>      </a:t>
          </a:r>
          <a:r>
            <a:rPr lang="en-MY" sz="1300"/>
            <a:t>.......................................  </a:t>
          </a:r>
          <a:r>
            <a:rPr lang="en-MY" sz="1300" baseline="0"/>
            <a:t>     ................................................        </a:t>
          </a:r>
          <a:r>
            <a:rPr lang="en-MY" sz="1300"/>
            <a:t>.................................................   </a:t>
          </a:r>
        </a:p>
      </xdr:txBody>
    </xdr:sp>
    <xdr:clientData/>
  </xdr:oneCellAnchor>
  <xdr:oneCellAnchor>
    <xdr:from>
      <xdr:col>1</xdr:col>
      <xdr:colOff>1114298</xdr:colOff>
      <xdr:row>44</xdr:row>
      <xdr:rowOff>106546</xdr:rowOff>
    </xdr:from>
    <xdr:ext cx="3864428" cy="308428"/>
    <xdr:sp macro="" textlink="">
      <xdr:nvSpPr>
        <xdr:cNvPr id="3" name="TextBox 2">
          <a:extLst>
            <a:ext uri="{FF2B5EF4-FFF2-40B4-BE49-F238E27FC236}">
              <a16:creationId xmlns:a16="http://schemas.microsoft.com/office/drawing/2014/main" id="{5BAB900E-4117-4C4F-BFA4-FAAB661663B3}"/>
            </a:ext>
          </a:extLst>
        </xdr:cNvPr>
        <xdr:cNvSpPr txBox="1"/>
      </xdr:nvSpPr>
      <xdr:spPr>
        <a:xfrm>
          <a:off x="1440053" y="16826731"/>
          <a:ext cx="3864428" cy="3084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Tandatangan ahli Kumpulan</a:t>
          </a:r>
          <a:r>
            <a:rPr lang="en-MY" sz="1300" b="1" baseline="0"/>
            <a:t> Kerja</a:t>
          </a:r>
          <a:r>
            <a:rPr lang="en-MY" sz="1300" b="1"/>
            <a:t> Penilaian Teknikal </a:t>
          </a:r>
          <a:r>
            <a:rPr lang="en-MY" sz="1300" b="1" baseline="0"/>
            <a:t>: </a:t>
          </a:r>
        </a:p>
      </xdr:txBody>
    </xdr:sp>
    <xdr:clientData/>
  </xdr:oneCellAnchor>
  <xdr:oneCellAnchor>
    <xdr:from>
      <xdr:col>1</xdr:col>
      <xdr:colOff>1108364</xdr:colOff>
      <xdr:row>52</xdr:row>
      <xdr:rowOff>100094</xdr:rowOff>
    </xdr:from>
    <xdr:ext cx="18008993" cy="1567543"/>
    <xdr:sp macro="" textlink="">
      <xdr:nvSpPr>
        <xdr:cNvPr id="4" name="TextBox 3">
          <a:extLst>
            <a:ext uri="{FF2B5EF4-FFF2-40B4-BE49-F238E27FC236}">
              <a16:creationId xmlns:a16="http://schemas.microsoft.com/office/drawing/2014/main" id="{66D54B4C-25B9-4D31-849A-F2B3528AF0EF}"/>
            </a:ext>
          </a:extLst>
        </xdr:cNvPr>
        <xdr:cNvSpPr txBox="1"/>
      </xdr:nvSpPr>
      <xdr:spPr>
        <a:xfrm>
          <a:off x="1436024" y="18740519"/>
          <a:ext cx="18008993" cy="15675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Tandatangan</a:t>
          </a:r>
          <a:r>
            <a:rPr lang="en-MY" sz="1300" b="1" baseline="0"/>
            <a:t> </a:t>
          </a:r>
          <a:r>
            <a:rPr lang="en-MY" sz="1300" b="1"/>
            <a:t>Urusetia:</a:t>
          </a:r>
        </a:p>
        <a:p>
          <a:endParaRPr lang="en-MY" sz="1300" b="1"/>
        </a:p>
        <a:p>
          <a:endParaRPr lang="en-MY" sz="1300"/>
        </a:p>
        <a:p>
          <a:endParaRPr lang="en-MY" sz="1300"/>
        </a:p>
        <a:p>
          <a:r>
            <a:rPr lang="en-MY" sz="1300"/>
            <a:t>.......................................  </a:t>
          </a:r>
          <a:r>
            <a:rPr lang="en-MY" sz="1300" baseline="0"/>
            <a:t>     ................................................        </a:t>
          </a:r>
          <a:r>
            <a:rPr lang="en-MY" sz="1300"/>
            <a:t>  </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18423</xdr:colOff>
      <xdr:row>51</xdr:row>
      <xdr:rowOff>106546</xdr:rowOff>
    </xdr:from>
    <xdr:ext cx="3864428" cy="308428"/>
    <xdr:sp macro="" textlink="">
      <xdr:nvSpPr>
        <xdr:cNvPr id="2" name="TextBox 1">
          <a:extLst>
            <a:ext uri="{FF2B5EF4-FFF2-40B4-BE49-F238E27FC236}">
              <a16:creationId xmlns:a16="http://schemas.microsoft.com/office/drawing/2014/main" id="{DDA8E296-3B92-4E7C-95CE-352DA968BE1F}"/>
            </a:ext>
          </a:extLst>
        </xdr:cNvPr>
        <xdr:cNvSpPr txBox="1"/>
      </xdr:nvSpPr>
      <xdr:spPr>
        <a:xfrm>
          <a:off x="18423" y="15359246"/>
          <a:ext cx="3864428" cy="3084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Tandatangan ahli Kumpulan</a:t>
          </a:r>
          <a:r>
            <a:rPr lang="en-MY" sz="1300" b="1" baseline="0"/>
            <a:t> Kerja</a:t>
          </a:r>
          <a:r>
            <a:rPr lang="en-MY" sz="1300" b="1"/>
            <a:t> Penilaian Teknikal </a:t>
          </a:r>
          <a:r>
            <a:rPr lang="en-MY" sz="1300" b="1" baseline="0"/>
            <a:t>: </a:t>
          </a:r>
        </a:p>
      </xdr:txBody>
    </xdr:sp>
    <xdr:clientData/>
  </xdr:oneCellAnchor>
  <xdr:oneCellAnchor>
    <xdr:from>
      <xdr:col>0</xdr:col>
      <xdr:colOff>0</xdr:colOff>
      <xdr:row>60</xdr:row>
      <xdr:rowOff>160629</xdr:rowOff>
    </xdr:from>
    <xdr:ext cx="20775706" cy="1692075"/>
    <xdr:sp macro="" textlink="">
      <xdr:nvSpPr>
        <xdr:cNvPr id="3" name="TextBox 4">
          <a:extLst>
            <a:ext uri="{FF2B5EF4-FFF2-40B4-BE49-F238E27FC236}">
              <a16:creationId xmlns:a16="http://schemas.microsoft.com/office/drawing/2014/main" id="{418E4A3C-F6BF-4C34-8EB4-3BB7F7FF8722}"/>
            </a:ext>
          </a:extLst>
        </xdr:cNvPr>
        <xdr:cNvSpPr txBox="1"/>
      </xdr:nvSpPr>
      <xdr:spPr>
        <a:xfrm>
          <a:off x="0" y="17527879"/>
          <a:ext cx="20775706" cy="1692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Ahli: </a:t>
          </a:r>
        </a:p>
        <a:p>
          <a:endParaRPr lang="en-MY" sz="1300" b="1"/>
        </a:p>
        <a:p>
          <a:endParaRPr lang="en-MY" sz="1300" b="1"/>
        </a:p>
        <a:p>
          <a:r>
            <a:rPr lang="en-MY" sz="1300"/>
            <a:t>.........................................	...........................................	    .................................................</a:t>
          </a:r>
          <a:r>
            <a:rPr lang="en-MY" sz="1300" baseline="0"/>
            <a:t>        .............................................................      ................................................        </a:t>
          </a:r>
          <a:r>
            <a:rPr lang="en-MY" sz="1300"/>
            <a:t>...................................        ............................................      ......................................</a:t>
          </a:r>
        </a:p>
        <a:p>
          <a:r>
            <a:rPr lang="en-MY" sz="1300" baseline="0"/>
            <a:t>Ir. Mohd Zamri Laton  	Ts. Rubita Hani Abd Samad	    Ts. Mohd Najmi Abdullah Sani         Ts. Mohd Amirshaifulrazain Abu Zaini       En. Mohd Hafiz Mat Daud                Pn. Nor Azlin Sharom         Pn. Atikah Izzati Abu Kahar       Ts. Khairil Anwar bin Arifin</a:t>
          </a:r>
        </a:p>
        <a:p>
          <a:r>
            <a:rPr lang="ms-MY" sz="1300">
              <a:solidFill>
                <a:schemeClr val="tx1"/>
              </a:solidFill>
              <a:effectLst/>
              <a:latin typeface="+mn-lt"/>
              <a:ea typeface="+mn-ea"/>
              <a:cs typeface="+mn-cs"/>
            </a:rPr>
            <a:t>Tim.</a:t>
          </a:r>
          <a:r>
            <a:rPr lang="ms-MY" sz="1300" baseline="0">
              <a:solidFill>
                <a:schemeClr val="tx1"/>
              </a:solidFill>
              <a:effectLst/>
              <a:latin typeface="+mn-lt"/>
              <a:ea typeface="+mn-ea"/>
              <a:cs typeface="+mn-cs"/>
            </a:rPr>
            <a:t> </a:t>
          </a:r>
          <a:r>
            <a:rPr lang="en-MY" sz="1300" baseline="0"/>
            <a:t>Pengarah	Tim. Pengarah	    Pen. Pengarah Kanan 	                  </a:t>
          </a:r>
          <a:r>
            <a:rPr lang="en-MY" sz="1300" baseline="0">
              <a:solidFill>
                <a:schemeClr val="tx1"/>
              </a:solidFill>
              <a:effectLst/>
              <a:latin typeface="+mn-lt"/>
              <a:ea typeface="+mn-ea"/>
              <a:cs typeface="+mn-cs"/>
            </a:rPr>
            <a:t>Pen. Pengarah Kanan 	                  Pen. Pengarah Kanan                        Pen. Pengarah                     Pen. Pengarah                             Eksekutif Program</a:t>
          </a:r>
        </a:p>
        <a:p>
          <a:r>
            <a:rPr lang="en-MY" sz="1300" baseline="0">
              <a:solidFill>
                <a:schemeClr val="tx1"/>
              </a:solidFill>
              <a:effectLst/>
              <a:latin typeface="+mn-lt"/>
              <a:ea typeface="+mn-ea"/>
              <a:cs typeface="+mn-cs"/>
            </a:rPr>
            <a:t>Bhg. Operasi Pasaran	Bhg. Operasi Pasaran 	    Bhg. Operasi Pasaran	                  Bhg. Operasi Pasaran	                  Bhg. Operasi Pasaran                        Bhg. Operasi Pasaran         Bhg. Operasi Pasaran                 EACG</a:t>
          </a:r>
        </a:p>
        <a:p>
          <a:r>
            <a:rPr lang="en-MY" sz="1300" baseline="0">
              <a:solidFill>
                <a:schemeClr val="tx1"/>
              </a:solidFill>
              <a:effectLst/>
              <a:latin typeface="+mn-lt"/>
              <a:ea typeface="+mn-ea"/>
              <a:cs typeface="+mn-cs"/>
            </a:rPr>
            <a:t>				</a:t>
          </a:r>
          <a:endParaRPr lang="en-MY" sz="1300" baseline="0"/>
        </a:p>
      </xdr:txBody>
    </xdr:sp>
    <xdr:clientData/>
  </xdr:oneCellAnchor>
  <xdr:oneCellAnchor>
    <xdr:from>
      <xdr:col>0</xdr:col>
      <xdr:colOff>0</xdr:colOff>
      <xdr:row>71</xdr:row>
      <xdr:rowOff>18129</xdr:rowOff>
    </xdr:from>
    <xdr:ext cx="13245352" cy="1729281"/>
    <xdr:sp macro="" textlink="">
      <xdr:nvSpPr>
        <xdr:cNvPr id="4" name="TextBox 3">
          <a:extLst>
            <a:ext uri="{FF2B5EF4-FFF2-40B4-BE49-F238E27FC236}">
              <a16:creationId xmlns:a16="http://schemas.microsoft.com/office/drawing/2014/main" id="{EA2BE58D-93F5-4461-927F-578E921C227D}"/>
            </a:ext>
          </a:extLst>
        </xdr:cNvPr>
        <xdr:cNvSpPr txBox="1"/>
      </xdr:nvSpPr>
      <xdr:spPr>
        <a:xfrm>
          <a:off x="0" y="19550729"/>
          <a:ext cx="13245352" cy="17292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Urus setia:</a:t>
          </a:r>
        </a:p>
        <a:p>
          <a:endParaRPr lang="en-MY" sz="1300"/>
        </a:p>
        <a:p>
          <a:endParaRPr lang="en-MY" sz="1300"/>
        </a:p>
        <a:p>
          <a:r>
            <a:rPr lang="en-MY" sz="1300"/>
            <a:t>........................................ </a:t>
          </a:r>
          <a:r>
            <a:rPr lang="en-MY" sz="1300" baseline="0"/>
            <a:t>         ..........................................          .....................................                        </a:t>
          </a:r>
          <a:r>
            <a:rPr lang="en-MY" sz="1100" baseline="0">
              <a:solidFill>
                <a:schemeClr val="tx1"/>
              </a:solidFill>
              <a:effectLst/>
              <a:latin typeface="+mn-lt"/>
              <a:ea typeface="+mn-ea"/>
              <a:cs typeface="+mn-cs"/>
            </a:rPr>
            <a:t>  </a:t>
          </a:r>
          <a:endParaRPr lang="en-MY" sz="1300" baseline="0"/>
        </a:p>
        <a:p>
          <a:pPr marL="0" marR="0" lvl="0" indent="0" defTabSz="914400" eaLnBrk="1" fontAlgn="auto" latinLnBrk="0" hangingPunct="1">
            <a:lnSpc>
              <a:spcPct val="100000"/>
            </a:lnSpc>
            <a:spcBef>
              <a:spcPts val="0"/>
            </a:spcBef>
            <a:spcAft>
              <a:spcPts val="0"/>
            </a:spcAft>
            <a:buClrTx/>
            <a:buSzTx/>
            <a:buFontTx/>
            <a:buNone/>
            <a:tabLst/>
            <a:defRPr/>
          </a:pPr>
          <a:r>
            <a:rPr lang="en-MY" sz="1300" baseline="0">
              <a:solidFill>
                <a:schemeClr val="tx1"/>
              </a:solidFill>
              <a:effectLst/>
              <a:latin typeface="+mn-lt"/>
              <a:ea typeface="+mn-ea"/>
              <a:cs typeface="+mn-cs"/>
            </a:rPr>
            <a:t>En. Haniff Ngadi</a:t>
          </a:r>
          <a:r>
            <a:rPr lang="en-MY" sz="1300" baseline="0"/>
            <a:t>	     Cik Asrati Abdul Manan                Pn. Siswati Sidik</a:t>
          </a:r>
        </a:p>
        <a:p>
          <a:pPr marL="0" marR="0" lvl="0" indent="0" defTabSz="914400" eaLnBrk="1" fontAlgn="auto" latinLnBrk="0" hangingPunct="1">
            <a:lnSpc>
              <a:spcPct val="100000"/>
            </a:lnSpc>
            <a:spcBef>
              <a:spcPts val="0"/>
            </a:spcBef>
            <a:spcAft>
              <a:spcPts val="0"/>
            </a:spcAft>
            <a:buClrTx/>
            <a:buSzTx/>
            <a:buFontTx/>
            <a:buNone/>
            <a:tabLst/>
            <a:defRPr/>
          </a:pPr>
          <a:r>
            <a:rPr lang="en-MY" sz="1300" baseline="0">
              <a:solidFill>
                <a:schemeClr val="tx1"/>
              </a:solidFill>
              <a:effectLst/>
              <a:latin typeface="+mn-lt"/>
              <a:ea typeface="+mn-ea"/>
              <a:cs typeface="+mn-cs"/>
            </a:rPr>
            <a:t>Pen. Jurutera Kanan </a:t>
          </a:r>
          <a:r>
            <a:rPr lang="en-MY" sz="1300" baseline="0"/>
            <a:t>	     Pen. Pegawai Tadbir Kanan         Pen. Pegawai Tadbir      </a:t>
          </a:r>
        </a:p>
        <a:p>
          <a:pPr marL="0" marR="0" lvl="0" indent="0" defTabSz="914400" eaLnBrk="1" fontAlgn="auto" latinLnBrk="0" hangingPunct="1">
            <a:lnSpc>
              <a:spcPct val="100000"/>
            </a:lnSpc>
            <a:spcBef>
              <a:spcPts val="0"/>
            </a:spcBef>
            <a:spcAft>
              <a:spcPts val="0"/>
            </a:spcAft>
            <a:buClrTx/>
            <a:buSzTx/>
            <a:buFontTx/>
            <a:buNone/>
            <a:tabLst/>
            <a:defRPr/>
          </a:pPr>
          <a:r>
            <a:rPr lang="en-MY" sz="1300" baseline="0">
              <a:solidFill>
                <a:schemeClr val="tx1"/>
              </a:solidFill>
              <a:effectLst/>
              <a:latin typeface="+mn-lt"/>
              <a:ea typeface="+mn-ea"/>
              <a:cs typeface="+mn-cs"/>
            </a:rPr>
            <a:t>Bhg. Operasi Pasaran</a:t>
          </a:r>
          <a:r>
            <a:rPr lang="en-MY" sz="1300" baseline="0"/>
            <a:t>	     Bhg. Operasi Pasaran</a:t>
          </a:r>
          <a:r>
            <a:rPr lang="en-MY" sz="1300"/>
            <a:t>                    Bhg. Operasi Pasaran  </a:t>
          </a:r>
        </a:p>
      </xdr:txBody>
    </xdr:sp>
    <xdr:clientData/>
  </xdr:oneCellAnchor>
  <xdr:oneCellAnchor>
    <xdr:from>
      <xdr:col>0</xdr:col>
      <xdr:colOff>0</xdr:colOff>
      <xdr:row>53</xdr:row>
      <xdr:rowOff>7470</xdr:rowOff>
    </xdr:from>
    <xdr:ext cx="20775706" cy="1331372"/>
    <xdr:sp macro="" textlink="">
      <xdr:nvSpPr>
        <xdr:cNvPr id="5" name="TextBox 4">
          <a:extLst>
            <a:ext uri="{FF2B5EF4-FFF2-40B4-BE49-F238E27FC236}">
              <a16:creationId xmlns:a16="http://schemas.microsoft.com/office/drawing/2014/main" id="{1202EAD7-91EB-45FD-B8FA-24F73362F57C}"/>
            </a:ext>
          </a:extLst>
        </xdr:cNvPr>
        <xdr:cNvSpPr txBox="1"/>
      </xdr:nvSpPr>
      <xdr:spPr>
        <a:xfrm>
          <a:off x="0" y="15825320"/>
          <a:ext cx="20775706" cy="13313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Pengerusi: </a:t>
          </a:r>
        </a:p>
        <a:p>
          <a:endParaRPr lang="en-MY" sz="1300"/>
        </a:p>
        <a:p>
          <a:endParaRPr lang="en-MY" sz="1300"/>
        </a:p>
        <a:p>
          <a:r>
            <a:rPr lang="en-MY" sz="1300"/>
            <a:t>........................................</a:t>
          </a:r>
          <a:r>
            <a:rPr lang="en-MY" sz="1300" baseline="0"/>
            <a:t>    </a:t>
          </a:r>
          <a:endParaRPr lang="en-MY" sz="1300" baseline="0">
            <a:solidFill>
              <a:schemeClr val="tx1"/>
            </a:solidFill>
            <a:effectLst/>
            <a:latin typeface="+mn-lt"/>
            <a:ea typeface="+mn-ea"/>
            <a:cs typeface="+mn-cs"/>
          </a:endParaRPr>
        </a:p>
        <a:p>
          <a:r>
            <a:rPr lang="en-MY" sz="1300" baseline="0">
              <a:solidFill>
                <a:schemeClr val="tx1"/>
              </a:solidFill>
              <a:effectLst/>
              <a:latin typeface="+mn-lt"/>
              <a:ea typeface="+mn-ea"/>
              <a:cs typeface="+mn-cs"/>
            </a:rPr>
            <a:t>Ts. Edisham Mohd Sukor	</a:t>
          </a:r>
        </a:p>
        <a:p>
          <a:r>
            <a:rPr lang="en-MY" sz="1300" baseline="0">
              <a:solidFill>
                <a:schemeClr val="tx1"/>
              </a:solidFill>
              <a:effectLst/>
              <a:latin typeface="+mn-lt"/>
              <a:ea typeface="+mn-ea"/>
              <a:cs typeface="+mn-cs"/>
            </a:rPr>
            <a:t>Pengarah			</a:t>
          </a:r>
        </a:p>
        <a:p>
          <a:r>
            <a:rPr lang="en-MY" sz="1300" baseline="0"/>
            <a:t>Bhg. Operasi Pasaran</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281</xdr:colOff>
      <xdr:row>62</xdr:row>
      <xdr:rowOff>106546</xdr:rowOff>
    </xdr:from>
    <xdr:ext cx="3864428" cy="308428"/>
    <xdr:sp macro="" textlink="">
      <xdr:nvSpPr>
        <xdr:cNvPr id="5" name="TextBox 4">
          <a:extLst>
            <a:ext uri="{FF2B5EF4-FFF2-40B4-BE49-F238E27FC236}">
              <a16:creationId xmlns:a16="http://schemas.microsoft.com/office/drawing/2014/main" id="{7010E47C-D6AB-4E4C-A434-2F1C80655447}"/>
            </a:ext>
          </a:extLst>
        </xdr:cNvPr>
        <xdr:cNvSpPr txBox="1"/>
      </xdr:nvSpPr>
      <xdr:spPr>
        <a:xfrm>
          <a:off x="281" y="30078546"/>
          <a:ext cx="3864428" cy="3084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Tandatangan ahli Kumpulan</a:t>
          </a:r>
          <a:r>
            <a:rPr lang="en-MY" sz="1300" b="1" baseline="0"/>
            <a:t> Kerja</a:t>
          </a:r>
          <a:r>
            <a:rPr lang="en-MY" sz="1300" b="1"/>
            <a:t> Penilaian Teknikal </a:t>
          </a:r>
          <a:r>
            <a:rPr lang="en-MY" sz="1300" b="1" baseline="0"/>
            <a:t>: </a:t>
          </a:r>
        </a:p>
      </xdr:txBody>
    </xdr:sp>
    <xdr:clientData/>
  </xdr:oneCellAnchor>
  <xdr:oneCellAnchor>
    <xdr:from>
      <xdr:col>0</xdr:col>
      <xdr:colOff>0</xdr:colOff>
      <xdr:row>70</xdr:row>
      <xdr:rowOff>84429</xdr:rowOff>
    </xdr:from>
    <xdr:ext cx="20775706" cy="1692075"/>
    <xdr:sp macro="" textlink="">
      <xdr:nvSpPr>
        <xdr:cNvPr id="2" name="TextBox 5">
          <a:extLst>
            <a:ext uri="{FF2B5EF4-FFF2-40B4-BE49-F238E27FC236}">
              <a16:creationId xmlns:a16="http://schemas.microsoft.com/office/drawing/2014/main" id="{45873D90-E378-4768-AE10-951B27D00C3B}"/>
            </a:ext>
          </a:extLst>
        </xdr:cNvPr>
        <xdr:cNvSpPr txBox="1"/>
      </xdr:nvSpPr>
      <xdr:spPr>
        <a:xfrm>
          <a:off x="0" y="72626829"/>
          <a:ext cx="20775706" cy="1692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Ahli: </a:t>
          </a:r>
        </a:p>
        <a:p>
          <a:endParaRPr lang="en-MY" sz="1300" b="1"/>
        </a:p>
        <a:p>
          <a:endParaRPr lang="en-MY" sz="1300" b="1"/>
        </a:p>
        <a:p>
          <a:r>
            <a:rPr lang="en-MY" sz="1300"/>
            <a:t>.........................................	...........................................	    .................................................</a:t>
          </a:r>
          <a:r>
            <a:rPr lang="en-MY" sz="1300" baseline="0"/>
            <a:t>        .............................................................      ................................................        </a:t>
          </a:r>
          <a:r>
            <a:rPr lang="en-MY" sz="1300"/>
            <a:t>...................................        ............................................      ......................................</a:t>
          </a:r>
        </a:p>
        <a:p>
          <a:r>
            <a:rPr lang="en-MY" sz="1300" baseline="0"/>
            <a:t>Ir. Mohd Zamri Laton  	Ts. Rubita Hani Abd Samad	    Ts. Mohd Najmi Abdullah Sani         Ts. Mohd Amirshaifulrazain Abu Zaini       En. Mohd Hafiz Mat Daud                Pn. Nor Azlin Sharom         Pn. Atikah Izzati Abu Kahar       Ts. Khairil Anwar bin Arifin</a:t>
          </a:r>
        </a:p>
        <a:p>
          <a:r>
            <a:rPr lang="ms-MY" sz="1300">
              <a:solidFill>
                <a:schemeClr val="tx1"/>
              </a:solidFill>
              <a:effectLst/>
              <a:latin typeface="+mn-lt"/>
              <a:ea typeface="+mn-ea"/>
              <a:cs typeface="+mn-cs"/>
            </a:rPr>
            <a:t>Tim.</a:t>
          </a:r>
          <a:r>
            <a:rPr lang="ms-MY" sz="1300" baseline="0">
              <a:solidFill>
                <a:schemeClr val="tx1"/>
              </a:solidFill>
              <a:effectLst/>
              <a:latin typeface="+mn-lt"/>
              <a:ea typeface="+mn-ea"/>
              <a:cs typeface="+mn-cs"/>
            </a:rPr>
            <a:t> </a:t>
          </a:r>
          <a:r>
            <a:rPr lang="en-MY" sz="1300" baseline="0"/>
            <a:t>Pengarah	Tim. Pengarah	    Pen. Pengarah Kanan 	                  </a:t>
          </a:r>
          <a:r>
            <a:rPr lang="en-MY" sz="1300" baseline="0">
              <a:solidFill>
                <a:schemeClr val="tx1"/>
              </a:solidFill>
              <a:effectLst/>
              <a:latin typeface="+mn-lt"/>
              <a:ea typeface="+mn-ea"/>
              <a:cs typeface="+mn-cs"/>
            </a:rPr>
            <a:t>Pen. Pengarah Kanan 	                  Pen. Pengarah Kanan                        Pen. Pengarah                     Pen. Pengarah                             Eksekutif Program</a:t>
          </a:r>
        </a:p>
        <a:p>
          <a:r>
            <a:rPr lang="en-MY" sz="1300" baseline="0">
              <a:solidFill>
                <a:schemeClr val="tx1"/>
              </a:solidFill>
              <a:effectLst/>
              <a:latin typeface="+mn-lt"/>
              <a:ea typeface="+mn-ea"/>
              <a:cs typeface="+mn-cs"/>
            </a:rPr>
            <a:t>Bhg. Operasi Pasaran	Bhg. Operasi Pasaran 	    Bhg. Operasi Pasaran	                  Bhg. Operasi Pasaran	                  Bhg. Operasi Pasaran                        Bhg. Operasi Pasaran         Bhg. Operasi Pasaran                 EACG</a:t>
          </a:r>
        </a:p>
        <a:p>
          <a:r>
            <a:rPr lang="en-MY" sz="1300" baseline="0">
              <a:solidFill>
                <a:schemeClr val="tx1"/>
              </a:solidFill>
              <a:effectLst/>
              <a:latin typeface="+mn-lt"/>
              <a:ea typeface="+mn-ea"/>
              <a:cs typeface="+mn-cs"/>
            </a:rPr>
            <a:t>				</a:t>
          </a:r>
          <a:endParaRPr lang="en-MY" sz="1300" baseline="0"/>
        </a:p>
      </xdr:txBody>
    </xdr:sp>
    <xdr:clientData/>
  </xdr:oneCellAnchor>
  <xdr:oneCellAnchor>
    <xdr:from>
      <xdr:col>0</xdr:col>
      <xdr:colOff>0</xdr:colOff>
      <xdr:row>78</xdr:row>
      <xdr:rowOff>94329</xdr:rowOff>
    </xdr:from>
    <xdr:ext cx="13245352" cy="1729281"/>
    <xdr:sp macro="" textlink="">
      <xdr:nvSpPr>
        <xdr:cNvPr id="7" name="TextBox 6">
          <a:extLst>
            <a:ext uri="{FF2B5EF4-FFF2-40B4-BE49-F238E27FC236}">
              <a16:creationId xmlns:a16="http://schemas.microsoft.com/office/drawing/2014/main" id="{5EFD9E80-009E-4A20-B837-99FDDEC64FBA}"/>
            </a:ext>
          </a:extLst>
        </xdr:cNvPr>
        <xdr:cNvSpPr txBox="1"/>
      </xdr:nvSpPr>
      <xdr:spPr>
        <a:xfrm>
          <a:off x="0" y="74262329"/>
          <a:ext cx="13245352" cy="17292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Urus setia:</a:t>
          </a:r>
        </a:p>
        <a:p>
          <a:endParaRPr lang="en-MY" sz="1300"/>
        </a:p>
        <a:p>
          <a:endParaRPr lang="en-MY" sz="1300"/>
        </a:p>
        <a:p>
          <a:r>
            <a:rPr lang="en-MY" sz="1300"/>
            <a:t>........................................ </a:t>
          </a:r>
          <a:r>
            <a:rPr lang="en-MY" sz="1300" baseline="0"/>
            <a:t>         ..........................................          .....................................                        </a:t>
          </a:r>
          <a:r>
            <a:rPr lang="en-MY" sz="1100" baseline="0">
              <a:solidFill>
                <a:schemeClr val="tx1"/>
              </a:solidFill>
              <a:effectLst/>
              <a:latin typeface="+mn-lt"/>
              <a:ea typeface="+mn-ea"/>
              <a:cs typeface="+mn-cs"/>
            </a:rPr>
            <a:t>  </a:t>
          </a:r>
          <a:endParaRPr lang="en-MY" sz="1300" baseline="0"/>
        </a:p>
        <a:p>
          <a:pPr marL="0" marR="0" lvl="0" indent="0" defTabSz="914400" eaLnBrk="1" fontAlgn="auto" latinLnBrk="0" hangingPunct="1">
            <a:lnSpc>
              <a:spcPct val="100000"/>
            </a:lnSpc>
            <a:spcBef>
              <a:spcPts val="0"/>
            </a:spcBef>
            <a:spcAft>
              <a:spcPts val="0"/>
            </a:spcAft>
            <a:buClrTx/>
            <a:buSzTx/>
            <a:buFontTx/>
            <a:buNone/>
            <a:tabLst/>
            <a:defRPr/>
          </a:pPr>
          <a:r>
            <a:rPr lang="en-MY" sz="1300" baseline="0">
              <a:solidFill>
                <a:schemeClr val="tx1"/>
              </a:solidFill>
              <a:effectLst/>
              <a:latin typeface="+mn-lt"/>
              <a:ea typeface="+mn-ea"/>
              <a:cs typeface="+mn-cs"/>
            </a:rPr>
            <a:t>En. Haniff Ngadi</a:t>
          </a:r>
          <a:r>
            <a:rPr lang="en-MY" sz="1300" baseline="0"/>
            <a:t>	     Cik Asrati Abdul Manan                Pn. Siswati Sidik</a:t>
          </a:r>
        </a:p>
        <a:p>
          <a:pPr marL="0" marR="0" lvl="0" indent="0" defTabSz="914400" eaLnBrk="1" fontAlgn="auto" latinLnBrk="0" hangingPunct="1">
            <a:lnSpc>
              <a:spcPct val="100000"/>
            </a:lnSpc>
            <a:spcBef>
              <a:spcPts val="0"/>
            </a:spcBef>
            <a:spcAft>
              <a:spcPts val="0"/>
            </a:spcAft>
            <a:buClrTx/>
            <a:buSzTx/>
            <a:buFontTx/>
            <a:buNone/>
            <a:tabLst/>
            <a:defRPr/>
          </a:pPr>
          <a:r>
            <a:rPr lang="en-MY" sz="1300" baseline="0">
              <a:solidFill>
                <a:schemeClr val="tx1"/>
              </a:solidFill>
              <a:effectLst/>
              <a:latin typeface="+mn-lt"/>
              <a:ea typeface="+mn-ea"/>
              <a:cs typeface="+mn-cs"/>
            </a:rPr>
            <a:t>Pen. Jurutera Kanan </a:t>
          </a:r>
          <a:r>
            <a:rPr lang="en-MY" sz="1300" baseline="0"/>
            <a:t>	     Pen. Pegawai Tadbir Kanan         Pen. Pegawai Tadbir      </a:t>
          </a:r>
        </a:p>
        <a:p>
          <a:pPr marL="0" marR="0" lvl="0" indent="0" defTabSz="914400" eaLnBrk="1" fontAlgn="auto" latinLnBrk="0" hangingPunct="1">
            <a:lnSpc>
              <a:spcPct val="100000"/>
            </a:lnSpc>
            <a:spcBef>
              <a:spcPts val="0"/>
            </a:spcBef>
            <a:spcAft>
              <a:spcPts val="0"/>
            </a:spcAft>
            <a:buClrTx/>
            <a:buSzTx/>
            <a:buFontTx/>
            <a:buNone/>
            <a:tabLst/>
            <a:defRPr/>
          </a:pPr>
          <a:r>
            <a:rPr lang="en-MY" sz="1300" baseline="0">
              <a:solidFill>
                <a:schemeClr val="tx1"/>
              </a:solidFill>
              <a:effectLst/>
              <a:latin typeface="+mn-lt"/>
              <a:ea typeface="+mn-ea"/>
              <a:cs typeface="+mn-cs"/>
            </a:rPr>
            <a:t>Bhg. Operasi Pasaran</a:t>
          </a:r>
          <a:r>
            <a:rPr lang="en-MY" sz="1300" baseline="0"/>
            <a:t>	     Bhg. Operasi Pasaran</a:t>
          </a:r>
          <a:r>
            <a:rPr lang="en-MY" sz="1300"/>
            <a:t>                    Bhg. Operasi Pasaran  </a:t>
          </a:r>
        </a:p>
      </xdr:txBody>
    </xdr:sp>
    <xdr:clientData/>
  </xdr:oneCellAnchor>
  <xdr:oneCellAnchor>
    <xdr:from>
      <xdr:col>0</xdr:col>
      <xdr:colOff>0</xdr:colOff>
      <xdr:row>63</xdr:row>
      <xdr:rowOff>286869</xdr:rowOff>
    </xdr:from>
    <xdr:ext cx="20775706" cy="1553883"/>
    <xdr:sp macro="" textlink="">
      <xdr:nvSpPr>
        <xdr:cNvPr id="8" name="TextBox 7">
          <a:extLst>
            <a:ext uri="{FF2B5EF4-FFF2-40B4-BE49-F238E27FC236}">
              <a16:creationId xmlns:a16="http://schemas.microsoft.com/office/drawing/2014/main" id="{846ECF3F-799A-4954-B956-11A7E51FC2B5}"/>
            </a:ext>
          </a:extLst>
        </xdr:cNvPr>
        <xdr:cNvSpPr txBox="1"/>
      </xdr:nvSpPr>
      <xdr:spPr>
        <a:xfrm>
          <a:off x="0" y="71025869"/>
          <a:ext cx="20775706" cy="15538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Pengerusi: </a:t>
          </a:r>
        </a:p>
        <a:p>
          <a:endParaRPr lang="en-MY" sz="1300"/>
        </a:p>
        <a:p>
          <a:endParaRPr lang="en-MY" sz="1300"/>
        </a:p>
        <a:p>
          <a:r>
            <a:rPr lang="en-MY" sz="1300"/>
            <a:t>........................................</a:t>
          </a:r>
          <a:r>
            <a:rPr lang="en-MY" sz="1300" baseline="0"/>
            <a:t>    </a:t>
          </a:r>
          <a:endParaRPr lang="en-MY" sz="1300" baseline="0">
            <a:solidFill>
              <a:schemeClr val="tx1"/>
            </a:solidFill>
            <a:effectLst/>
            <a:latin typeface="+mn-lt"/>
            <a:ea typeface="+mn-ea"/>
            <a:cs typeface="+mn-cs"/>
          </a:endParaRPr>
        </a:p>
        <a:p>
          <a:r>
            <a:rPr lang="en-MY" sz="1300" baseline="0">
              <a:solidFill>
                <a:schemeClr val="tx1"/>
              </a:solidFill>
              <a:effectLst/>
              <a:latin typeface="+mn-lt"/>
              <a:ea typeface="+mn-ea"/>
              <a:cs typeface="+mn-cs"/>
            </a:rPr>
            <a:t>Ts. Edisham Mohd Sukor	</a:t>
          </a:r>
        </a:p>
        <a:p>
          <a:r>
            <a:rPr lang="en-MY" sz="1300" baseline="0">
              <a:solidFill>
                <a:schemeClr val="tx1"/>
              </a:solidFill>
              <a:effectLst/>
              <a:latin typeface="+mn-lt"/>
              <a:ea typeface="+mn-ea"/>
              <a:cs typeface="+mn-cs"/>
            </a:rPr>
            <a:t>Pengarah			</a:t>
          </a:r>
        </a:p>
        <a:p>
          <a:r>
            <a:rPr lang="en-MY" sz="1300" baseline="0"/>
            <a:t>Bhg. Operasi Pasaran</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18423</xdr:colOff>
      <xdr:row>26</xdr:row>
      <xdr:rowOff>106546</xdr:rowOff>
    </xdr:from>
    <xdr:ext cx="3864428" cy="308428"/>
    <xdr:sp macro="" textlink="">
      <xdr:nvSpPr>
        <xdr:cNvPr id="5" name="TextBox 4">
          <a:extLst>
            <a:ext uri="{FF2B5EF4-FFF2-40B4-BE49-F238E27FC236}">
              <a16:creationId xmlns:a16="http://schemas.microsoft.com/office/drawing/2014/main" id="{A037152B-EA34-4220-B27C-91D8B520C16B}"/>
            </a:ext>
          </a:extLst>
        </xdr:cNvPr>
        <xdr:cNvSpPr txBox="1"/>
      </xdr:nvSpPr>
      <xdr:spPr>
        <a:xfrm>
          <a:off x="18423" y="13073246"/>
          <a:ext cx="3864428" cy="3084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Tandatangan ahli Kumpulan</a:t>
          </a:r>
          <a:r>
            <a:rPr lang="en-MY" sz="1300" b="1" baseline="0"/>
            <a:t> Kerja</a:t>
          </a:r>
          <a:r>
            <a:rPr lang="en-MY" sz="1300" b="1"/>
            <a:t> Penilaian Teknikal </a:t>
          </a:r>
          <a:r>
            <a:rPr lang="en-MY" sz="1300" b="1" baseline="0"/>
            <a:t>: </a:t>
          </a:r>
        </a:p>
      </xdr:txBody>
    </xdr:sp>
    <xdr:clientData/>
  </xdr:oneCellAnchor>
  <xdr:oneCellAnchor>
    <xdr:from>
      <xdr:col>0</xdr:col>
      <xdr:colOff>0</xdr:colOff>
      <xdr:row>35</xdr:row>
      <xdr:rowOff>160629</xdr:rowOff>
    </xdr:from>
    <xdr:ext cx="20775706" cy="1692075"/>
    <xdr:sp macro="" textlink="">
      <xdr:nvSpPr>
        <xdr:cNvPr id="2" name="TextBox 5">
          <a:extLst>
            <a:ext uri="{FF2B5EF4-FFF2-40B4-BE49-F238E27FC236}">
              <a16:creationId xmlns:a16="http://schemas.microsoft.com/office/drawing/2014/main" id="{AA553C98-F59A-449A-8F80-A79F138F3284}"/>
            </a:ext>
          </a:extLst>
        </xdr:cNvPr>
        <xdr:cNvSpPr txBox="1"/>
      </xdr:nvSpPr>
      <xdr:spPr>
        <a:xfrm>
          <a:off x="0" y="15241879"/>
          <a:ext cx="20775706" cy="1692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Ahli: </a:t>
          </a:r>
        </a:p>
        <a:p>
          <a:endParaRPr lang="en-MY" sz="1300" b="1"/>
        </a:p>
        <a:p>
          <a:endParaRPr lang="en-MY" sz="1300" b="1"/>
        </a:p>
        <a:p>
          <a:r>
            <a:rPr lang="en-MY" sz="1300"/>
            <a:t>.........................................	...........................................	    .................................................</a:t>
          </a:r>
          <a:r>
            <a:rPr lang="en-MY" sz="1300" baseline="0"/>
            <a:t>        .............................................................      ................................................        </a:t>
          </a:r>
          <a:r>
            <a:rPr lang="en-MY" sz="1300"/>
            <a:t>...................................        ............................................      ......................................</a:t>
          </a:r>
        </a:p>
        <a:p>
          <a:r>
            <a:rPr lang="en-MY" sz="1300" baseline="0"/>
            <a:t>Ir. Mohd Zamri Laton  	Ts. Rubita Hani Abd Samad	    Ts. Mohd Najmi Abdullah Sani         Ts. Mohd Amirshaifulrazain Abu Zaini       En. Mohd Hafiz Mat Daud                Pn. Nor Azlin Sharom         Pn. Atikah Izzati Abu Kahar       Ts. Khairil Anwar bin Arifin</a:t>
          </a:r>
        </a:p>
        <a:p>
          <a:r>
            <a:rPr lang="ms-MY" sz="1300">
              <a:solidFill>
                <a:schemeClr val="tx1"/>
              </a:solidFill>
              <a:effectLst/>
              <a:latin typeface="+mn-lt"/>
              <a:ea typeface="+mn-ea"/>
              <a:cs typeface="+mn-cs"/>
            </a:rPr>
            <a:t>Tim.</a:t>
          </a:r>
          <a:r>
            <a:rPr lang="ms-MY" sz="1300" baseline="0">
              <a:solidFill>
                <a:schemeClr val="tx1"/>
              </a:solidFill>
              <a:effectLst/>
              <a:latin typeface="+mn-lt"/>
              <a:ea typeface="+mn-ea"/>
              <a:cs typeface="+mn-cs"/>
            </a:rPr>
            <a:t> </a:t>
          </a:r>
          <a:r>
            <a:rPr lang="en-MY" sz="1300" baseline="0"/>
            <a:t>Pengarah	Tim. Pengarah	    Pen. Pengarah Kanan 	                  </a:t>
          </a:r>
          <a:r>
            <a:rPr lang="en-MY" sz="1300" baseline="0">
              <a:solidFill>
                <a:schemeClr val="tx1"/>
              </a:solidFill>
              <a:effectLst/>
              <a:latin typeface="+mn-lt"/>
              <a:ea typeface="+mn-ea"/>
              <a:cs typeface="+mn-cs"/>
            </a:rPr>
            <a:t>Pen. Pengarah Kanan 	                  Pen. Pengarah Kanan                        Pen. Pengarah                     Pen. Pengarah                             Eksekutif Program</a:t>
          </a:r>
        </a:p>
        <a:p>
          <a:r>
            <a:rPr lang="en-MY" sz="1300" baseline="0">
              <a:solidFill>
                <a:schemeClr val="tx1"/>
              </a:solidFill>
              <a:effectLst/>
              <a:latin typeface="+mn-lt"/>
              <a:ea typeface="+mn-ea"/>
              <a:cs typeface="+mn-cs"/>
            </a:rPr>
            <a:t>Bhg. Operasi Pasaran	Bhg. Operasi Pasaran 	    Bhg. Operasi Pasaran	                  Bhg. Operasi Pasaran	                  Bhg. Operasi Pasaran                        Bhg. Operasi Pasaran         Bhg. Operasi Pasaran                 EACG</a:t>
          </a:r>
        </a:p>
        <a:p>
          <a:r>
            <a:rPr lang="en-MY" sz="1300" baseline="0">
              <a:solidFill>
                <a:schemeClr val="tx1"/>
              </a:solidFill>
              <a:effectLst/>
              <a:latin typeface="+mn-lt"/>
              <a:ea typeface="+mn-ea"/>
              <a:cs typeface="+mn-cs"/>
            </a:rPr>
            <a:t>				</a:t>
          </a:r>
          <a:endParaRPr lang="en-MY" sz="1300" baseline="0"/>
        </a:p>
      </xdr:txBody>
    </xdr:sp>
    <xdr:clientData/>
  </xdr:oneCellAnchor>
  <xdr:oneCellAnchor>
    <xdr:from>
      <xdr:col>0</xdr:col>
      <xdr:colOff>0</xdr:colOff>
      <xdr:row>46</xdr:row>
      <xdr:rowOff>18129</xdr:rowOff>
    </xdr:from>
    <xdr:ext cx="13245352" cy="1729281"/>
    <xdr:sp macro="" textlink="">
      <xdr:nvSpPr>
        <xdr:cNvPr id="7" name="TextBox 6">
          <a:extLst>
            <a:ext uri="{FF2B5EF4-FFF2-40B4-BE49-F238E27FC236}">
              <a16:creationId xmlns:a16="http://schemas.microsoft.com/office/drawing/2014/main" id="{D55BB537-5A54-49E3-8F73-68451FE48ABC}"/>
            </a:ext>
          </a:extLst>
        </xdr:cNvPr>
        <xdr:cNvSpPr txBox="1"/>
      </xdr:nvSpPr>
      <xdr:spPr>
        <a:xfrm>
          <a:off x="0" y="17264729"/>
          <a:ext cx="13245352" cy="17292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Urus setia:</a:t>
          </a:r>
        </a:p>
        <a:p>
          <a:endParaRPr lang="en-MY" sz="1300"/>
        </a:p>
        <a:p>
          <a:endParaRPr lang="en-MY" sz="1300"/>
        </a:p>
        <a:p>
          <a:r>
            <a:rPr lang="en-MY" sz="1300"/>
            <a:t>........................................ </a:t>
          </a:r>
          <a:r>
            <a:rPr lang="en-MY" sz="1300" baseline="0"/>
            <a:t>         ..........................................          .....................................                        </a:t>
          </a:r>
          <a:r>
            <a:rPr lang="en-MY" sz="1100" baseline="0">
              <a:solidFill>
                <a:schemeClr val="tx1"/>
              </a:solidFill>
              <a:effectLst/>
              <a:latin typeface="+mn-lt"/>
              <a:ea typeface="+mn-ea"/>
              <a:cs typeface="+mn-cs"/>
            </a:rPr>
            <a:t>  </a:t>
          </a:r>
          <a:endParaRPr lang="en-MY" sz="1300" baseline="0"/>
        </a:p>
        <a:p>
          <a:pPr marL="0" marR="0" lvl="0" indent="0" defTabSz="914400" eaLnBrk="1" fontAlgn="auto" latinLnBrk="0" hangingPunct="1">
            <a:lnSpc>
              <a:spcPct val="100000"/>
            </a:lnSpc>
            <a:spcBef>
              <a:spcPts val="0"/>
            </a:spcBef>
            <a:spcAft>
              <a:spcPts val="0"/>
            </a:spcAft>
            <a:buClrTx/>
            <a:buSzTx/>
            <a:buFontTx/>
            <a:buNone/>
            <a:tabLst/>
            <a:defRPr/>
          </a:pPr>
          <a:r>
            <a:rPr lang="en-MY" sz="1300" baseline="0">
              <a:solidFill>
                <a:schemeClr val="tx1"/>
              </a:solidFill>
              <a:effectLst/>
              <a:latin typeface="+mn-lt"/>
              <a:ea typeface="+mn-ea"/>
              <a:cs typeface="+mn-cs"/>
            </a:rPr>
            <a:t>En. Haniff Ngadi</a:t>
          </a:r>
          <a:r>
            <a:rPr lang="en-MY" sz="1300" baseline="0"/>
            <a:t>	     Cik Asrati Abdul Manan                Pn. Siswati Sidik</a:t>
          </a:r>
        </a:p>
        <a:p>
          <a:pPr marL="0" marR="0" lvl="0" indent="0" defTabSz="914400" eaLnBrk="1" fontAlgn="auto" latinLnBrk="0" hangingPunct="1">
            <a:lnSpc>
              <a:spcPct val="100000"/>
            </a:lnSpc>
            <a:spcBef>
              <a:spcPts val="0"/>
            </a:spcBef>
            <a:spcAft>
              <a:spcPts val="0"/>
            </a:spcAft>
            <a:buClrTx/>
            <a:buSzTx/>
            <a:buFontTx/>
            <a:buNone/>
            <a:tabLst/>
            <a:defRPr/>
          </a:pPr>
          <a:r>
            <a:rPr lang="en-MY" sz="1300" baseline="0">
              <a:solidFill>
                <a:schemeClr val="tx1"/>
              </a:solidFill>
              <a:effectLst/>
              <a:latin typeface="+mn-lt"/>
              <a:ea typeface="+mn-ea"/>
              <a:cs typeface="+mn-cs"/>
            </a:rPr>
            <a:t>Pen. Jurutera Kanan </a:t>
          </a:r>
          <a:r>
            <a:rPr lang="en-MY" sz="1300" baseline="0"/>
            <a:t>	     Pen. Pegawai Tadbir Kanan         Pen. Pegawai Tadbir      </a:t>
          </a:r>
        </a:p>
        <a:p>
          <a:pPr marL="0" marR="0" lvl="0" indent="0" defTabSz="914400" eaLnBrk="1" fontAlgn="auto" latinLnBrk="0" hangingPunct="1">
            <a:lnSpc>
              <a:spcPct val="100000"/>
            </a:lnSpc>
            <a:spcBef>
              <a:spcPts val="0"/>
            </a:spcBef>
            <a:spcAft>
              <a:spcPts val="0"/>
            </a:spcAft>
            <a:buClrTx/>
            <a:buSzTx/>
            <a:buFontTx/>
            <a:buNone/>
            <a:tabLst/>
            <a:defRPr/>
          </a:pPr>
          <a:r>
            <a:rPr lang="en-MY" sz="1300" baseline="0">
              <a:solidFill>
                <a:schemeClr val="tx1"/>
              </a:solidFill>
              <a:effectLst/>
              <a:latin typeface="+mn-lt"/>
              <a:ea typeface="+mn-ea"/>
              <a:cs typeface="+mn-cs"/>
            </a:rPr>
            <a:t>Bhg. Operasi Pasaran</a:t>
          </a:r>
          <a:r>
            <a:rPr lang="en-MY" sz="1300" baseline="0"/>
            <a:t>	     Bhg. Operasi Pasaran</a:t>
          </a:r>
          <a:r>
            <a:rPr lang="en-MY" sz="1300"/>
            <a:t>                    Bhg. Operasi Pasaran  </a:t>
          </a:r>
        </a:p>
      </xdr:txBody>
    </xdr:sp>
    <xdr:clientData/>
  </xdr:oneCellAnchor>
  <xdr:oneCellAnchor>
    <xdr:from>
      <xdr:col>0</xdr:col>
      <xdr:colOff>0</xdr:colOff>
      <xdr:row>28</xdr:row>
      <xdr:rowOff>7470</xdr:rowOff>
    </xdr:from>
    <xdr:ext cx="20775706" cy="1331372"/>
    <xdr:sp macro="" textlink="">
      <xdr:nvSpPr>
        <xdr:cNvPr id="8" name="TextBox 7">
          <a:extLst>
            <a:ext uri="{FF2B5EF4-FFF2-40B4-BE49-F238E27FC236}">
              <a16:creationId xmlns:a16="http://schemas.microsoft.com/office/drawing/2014/main" id="{32B958C1-3AFD-47BA-8520-FF5D23196DAF}"/>
            </a:ext>
          </a:extLst>
        </xdr:cNvPr>
        <xdr:cNvSpPr txBox="1"/>
      </xdr:nvSpPr>
      <xdr:spPr>
        <a:xfrm>
          <a:off x="0" y="13539320"/>
          <a:ext cx="20775706" cy="13313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Pengerusi: </a:t>
          </a:r>
        </a:p>
        <a:p>
          <a:endParaRPr lang="en-MY" sz="1300"/>
        </a:p>
        <a:p>
          <a:endParaRPr lang="en-MY" sz="1300"/>
        </a:p>
        <a:p>
          <a:r>
            <a:rPr lang="en-MY" sz="1300"/>
            <a:t>........................................</a:t>
          </a:r>
          <a:r>
            <a:rPr lang="en-MY" sz="1300" baseline="0"/>
            <a:t>    </a:t>
          </a:r>
          <a:endParaRPr lang="en-MY" sz="1300" baseline="0">
            <a:solidFill>
              <a:schemeClr val="tx1"/>
            </a:solidFill>
            <a:effectLst/>
            <a:latin typeface="+mn-lt"/>
            <a:ea typeface="+mn-ea"/>
            <a:cs typeface="+mn-cs"/>
          </a:endParaRPr>
        </a:p>
        <a:p>
          <a:r>
            <a:rPr lang="en-MY" sz="1300" baseline="0">
              <a:solidFill>
                <a:schemeClr val="tx1"/>
              </a:solidFill>
              <a:effectLst/>
              <a:latin typeface="+mn-lt"/>
              <a:ea typeface="+mn-ea"/>
              <a:cs typeface="+mn-cs"/>
            </a:rPr>
            <a:t>Ts. Edisham Mohd Sukor	</a:t>
          </a:r>
        </a:p>
        <a:p>
          <a:r>
            <a:rPr lang="en-MY" sz="1300" baseline="0">
              <a:solidFill>
                <a:schemeClr val="tx1"/>
              </a:solidFill>
              <a:effectLst/>
              <a:latin typeface="+mn-lt"/>
              <a:ea typeface="+mn-ea"/>
              <a:cs typeface="+mn-cs"/>
            </a:rPr>
            <a:t>Pengarah			</a:t>
          </a:r>
        </a:p>
        <a:p>
          <a:r>
            <a:rPr lang="en-MY" sz="1300" baseline="0"/>
            <a:t>Bhg. Operasi Pasaran</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5441</xdr:colOff>
      <xdr:row>41</xdr:row>
      <xdr:rowOff>136068</xdr:rowOff>
    </xdr:from>
    <xdr:ext cx="3864428" cy="308428"/>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441" y="9476011"/>
          <a:ext cx="3864428" cy="3084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Tandatangan ahli JK Penilaian Teknikal </a:t>
          </a:r>
          <a:r>
            <a:rPr lang="en-MY" sz="1300" b="1" baseline="0"/>
            <a:t>: </a:t>
          </a:r>
        </a:p>
      </xdr:txBody>
    </xdr:sp>
    <xdr:clientData/>
  </xdr:oneCellAnchor>
  <xdr:oneCellAnchor>
    <xdr:from>
      <xdr:col>0</xdr:col>
      <xdr:colOff>10883</xdr:colOff>
      <xdr:row>46</xdr:row>
      <xdr:rowOff>5454</xdr:rowOff>
    </xdr:from>
    <xdr:ext cx="18008993" cy="736118"/>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0883" y="10297897"/>
          <a:ext cx="18008993" cy="7361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a:solidFill>
                <a:sysClr val="windowText" lastClr="000000"/>
              </a:solidFill>
            </a:rPr>
            <a:t>.....................................................</a:t>
          </a:r>
          <a:r>
            <a:rPr lang="en-MY" sz="1300" baseline="0">
              <a:solidFill>
                <a:sysClr val="windowText" lastClr="000000"/>
              </a:solidFill>
            </a:rPr>
            <a:t>       </a:t>
          </a:r>
          <a:r>
            <a:rPr lang="en-MY" sz="1300">
              <a:solidFill>
                <a:sysClr val="windowText" lastClr="000000"/>
              </a:solidFill>
            </a:rPr>
            <a:t>.......................................</a:t>
          </a:r>
          <a:r>
            <a:rPr lang="en-MY" sz="1300" baseline="0">
              <a:solidFill>
                <a:sysClr val="windowText" lastClr="000000"/>
              </a:solidFill>
            </a:rPr>
            <a:t>    </a:t>
          </a:r>
          <a:r>
            <a:rPr lang="en-MY" sz="1300">
              <a:solidFill>
                <a:sysClr val="windowText" lastClr="000000"/>
              </a:solidFill>
            </a:rPr>
            <a:t> ....................................     </a:t>
          </a:r>
          <a:r>
            <a:rPr lang="en-MY" sz="1300" baseline="0">
              <a:solidFill>
                <a:sysClr val="windowText" lastClr="000000"/>
              </a:solidFill>
            </a:rPr>
            <a:t> </a:t>
          </a:r>
          <a:r>
            <a:rPr lang="en-MY" sz="1300">
              <a:solidFill>
                <a:sysClr val="windowText" lastClr="000000"/>
              </a:solidFill>
            </a:rPr>
            <a:t>...................................</a:t>
          </a:r>
          <a:r>
            <a:rPr lang="en-MY" sz="1300" baseline="0">
              <a:solidFill>
                <a:sysClr val="windowText" lastClr="000000"/>
              </a:solidFill>
            </a:rPr>
            <a:t>      </a:t>
          </a:r>
          <a:r>
            <a:rPr lang="en-MY" sz="1300">
              <a:solidFill>
                <a:sysClr val="windowText" lastClr="000000"/>
              </a:solidFill>
            </a:rPr>
            <a:t>.......................................  </a:t>
          </a:r>
          <a:r>
            <a:rPr lang="en-MY" sz="1300" baseline="0">
              <a:solidFill>
                <a:sysClr val="windowText" lastClr="000000"/>
              </a:solidFill>
            </a:rPr>
            <a:t>     ................................................        </a:t>
          </a:r>
          <a:r>
            <a:rPr lang="en-MY" sz="1300">
              <a:solidFill>
                <a:sysClr val="windowText" lastClr="000000"/>
              </a:solidFill>
            </a:rPr>
            <a:t>.................................................   </a:t>
          </a:r>
        </a:p>
        <a:p>
          <a:r>
            <a:rPr lang="en-MY" sz="1300">
              <a:solidFill>
                <a:sysClr val="windowText" lastClr="000000"/>
              </a:solidFill>
            </a:rPr>
            <a:t>Pengerusi</a:t>
          </a:r>
          <a:r>
            <a:rPr lang="en-MY" sz="1300" baseline="0">
              <a:solidFill>
                <a:sysClr val="windowText" lastClr="000000"/>
              </a:solidFill>
            </a:rPr>
            <a:t> 		                 Ketua Pegawai Korporat     Pengarah, Bah. RET            Pengarah, Bah. ICT           Tim. Pengarah, Bah. ICT         Pen. Pengarah, Bah. RET                  Pen. Jurutera Kanan, Bah. RET</a:t>
          </a:r>
        </a:p>
        <a:p>
          <a:r>
            <a:rPr lang="en-MY" sz="1300" b="1">
              <a:solidFill>
                <a:sysClr val="windowText" lastClr="000000"/>
              </a:solidFill>
              <a:effectLst/>
              <a:latin typeface="+mn-lt"/>
              <a:ea typeface="+mn-ea"/>
              <a:cs typeface="+mn-cs"/>
            </a:rPr>
            <a:t>Ir. Akmal Rahimi Bin Abu Samah</a:t>
          </a:r>
          <a:r>
            <a:rPr lang="en-MY" sz="1300" b="1" baseline="0">
              <a:solidFill>
                <a:sysClr val="windowText" lastClr="000000"/>
              </a:solidFill>
              <a:effectLst/>
              <a:latin typeface="+mn-lt"/>
              <a:ea typeface="+mn-ea"/>
              <a:cs typeface="+mn-cs"/>
            </a:rPr>
            <a:t>       Dr Chen Wei Nee                 </a:t>
          </a:r>
          <a:r>
            <a:rPr lang="en-MY" sz="1300" b="1">
              <a:solidFill>
                <a:sysClr val="windowText" lastClr="000000"/>
              </a:solidFill>
              <a:effectLst/>
              <a:latin typeface="+mn-lt"/>
              <a:ea typeface="+mn-ea"/>
              <a:cs typeface="+mn-cs"/>
            </a:rPr>
            <a:t>Pn. Azah Ahmad	              En.</a:t>
          </a:r>
          <a:r>
            <a:rPr lang="en-MY" sz="1300" b="1" baseline="0">
              <a:solidFill>
                <a:sysClr val="windowText" lastClr="000000"/>
              </a:solidFill>
              <a:effectLst/>
              <a:latin typeface="+mn-lt"/>
              <a:ea typeface="+mn-ea"/>
              <a:cs typeface="+mn-cs"/>
            </a:rPr>
            <a:t> Leong CF                      En. Hazril Izan Bahari             En. Mohd Idham Mohammad       En. Haniff Ngadi</a:t>
          </a:r>
          <a:endParaRPr lang="en-MY" sz="1300" baseline="0">
            <a:solidFill>
              <a:sysClr val="windowText" lastClr="000000"/>
            </a:solidFill>
          </a:endParaRPr>
        </a:p>
      </xdr:txBody>
    </xdr:sp>
    <xdr:clientData/>
  </xdr:oneCellAnchor>
  <xdr:oneCellAnchor>
    <xdr:from>
      <xdr:col>0</xdr:col>
      <xdr:colOff>5442</xdr:colOff>
      <xdr:row>50</xdr:row>
      <xdr:rowOff>168719</xdr:rowOff>
    </xdr:from>
    <xdr:ext cx="6961415" cy="1567543"/>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442" y="11805548"/>
          <a:ext cx="6961415" cy="15675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solidFill>
                <a:sysClr val="windowText" lastClr="000000"/>
              </a:solidFill>
            </a:rPr>
            <a:t>Tandatangan</a:t>
          </a:r>
          <a:r>
            <a:rPr lang="en-MY" sz="1300" b="1" baseline="0">
              <a:solidFill>
                <a:sysClr val="windowText" lastClr="000000"/>
              </a:solidFill>
            </a:rPr>
            <a:t> </a:t>
          </a:r>
          <a:r>
            <a:rPr lang="en-MY" sz="1300" b="1">
              <a:solidFill>
                <a:sysClr val="windowText" lastClr="000000"/>
              </a:solidFill>
            </a:rPr>
            <a:t>Urusetia:</a:t>
          </a:r>
        </a:p>
        <a:p>
          <a:endParaRPr lang="en-MY" sz="1300">
            <a:solidFill>
              <a:sysClr val="windowText" lastClr="000000"/>
            </a:solidFill>
          </a:endParaRPr>
        </a:p>
        <a:p>
          <a:endParaRPr lang="en-MY" sz="1300">
            <a:solidFill>
              <a:sysClr val="windowText" lastClr="000000"/>
            </a:solidFill>
          </a:endParaRPr>
        </a:p>
        <a:p>
          <a:r>
            <a:rPr lang="en-MY" sz="1300">
              <a:solidFill>
                <a:sysClr val="windowText" lastClr="000000"/>
              </a:solidFill>
            </a:rPr>
            <a:t>.......................................  </a:t>
          </a:r>
          <a:r>
            <a:rPr lang="en-MY" sz="1300" baseline="0">
              <a:solidFill>
                <a:sysClr val="windowText" lastClr="000000"/>
              </a:solidFill>
            </a:rPr>
            <a:t>     ................................................        </a:t>
          </a:r>
          <a:r>
            <a:rPr lang="en-MY" sz="1300">
              <a:solidFill>
                <a:sysClr val="windowText" lastClr="000000"/>
              </a:solidFill>
            </a:rPr>
            <a:t>  </a:t>
          </a:r>
        </a:p>
        <a:p>
          <a:r>
            <a:rPr lang="en-MY" sz="1300" baseline="0">
              <a:solidFill>
                <a:sysClr val="windowText" lastClr="000000"/>
              </a:solidFill>
            </a:rPr>
            <a:t>Tim. Pengarah, Bah. RET        Pen. Pengarah, Bah. RET                  </a:t>
          </a:r>
        </a:p>
        <a:p>
          <a:r>
            <a:rPr lang="en-MY" sz="1300" b="1" baseline="0">
              <a:solidFill>
                <a:sysClr val="windowText" lastClr="000000"/>
              </a:solidFill>
              <a:effectLst/>
              <a:latin typeface="+mn-lt"/>
              <a:ea typeface="+mn-ea"/>
              <a:cs typeface="+mn-cs"/>
            </a:rPr>
            <a:t>En. Edisham Mohd Sukor      En. Mohd Amirshaifulrazain Bin Abu Zaini</a:t>
          </a:r>
          <a:endParaRPr lang="en-MY" sz="1300" baseline="0">
            <a:solidFill>
              <a:sysClr val="windowText" lastClr="000000"/>
            </a:solidFill>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5441</xdr:colOff>
      <xdr:row>40</xdr:row>
      <xdr:rowOff>136068</xdr:rowOff>
    </xdr:from>
    <xdr:ext cx="3864428" cy="308428"/>
    <xdr:sp macro="" textlink="">
      <xdr:nvSpPr>
        <xdr:cNvPr id="2" name="TextBox 1">
          <a:extLst>
            <a:ext uri="{FF2B5EF4-FFF2-40B4-BE49-F238E27FC236}">
              <a16:creationId xmlns:a16="http://schemas.microsoft.com/office/drawing/2014/main" id="{3153F166-4BFC-4ADB-B04D-48BEB6E07978}"/>
            </a:ext>
          </a:extLst>
        </xdr:cNvPr>
        <xdr:cNvSpPr txBox="1"/>
      </xdr:nvSpPr>
      <xdr:spPr>
        <a:xfrm>
          <a:off x="3536" y="10495458"/>
          <a:ext cx="3864428" cy="3084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Tandatangan ahli JK Penilaian Teknikal </a:t>
          </a:r>
          <a:r>
            <a:rPr lang="en-MY" sz="1300" b="1" baseline="0"/>
            <a:t>: </a:t>
          </a:r>
        </a:p>
      </xdr:txBody>
    </xdr:sp>
    <xdr:clientData/>
  </xdr:oneCellAnchor>
  <xdr:oneCellAnchor>
    <xdr:from>
      <xdr:col>0</xdr:col>
      <xdr:colOff>10883</xdr:colOff>
      <xdr:row>45</xdr:row>
      <xdr:rowOff>5454</xdr:rowOff>
    </xdr:from>
    <xdr:ext cx="18008993" cy="736118"/>
    <xdr:sp macro="" textlink="">
      <xdr:nvSpPr>
        <xdr:cNvPr id="3" name="TextBox 2">
          <a:extLst>
            <a:ext uri="{FF2B5EF4-FFF2-40B4-BE49-F238E27FC236}">
              <a16:creationId xmlns:a16="http://schemas.microsoft.com/office/drawing/2014/main" id="{E94995D7-FDB4-40C0-8696-3B6E6C5D2FF9}"/>
            </a:ext>
          </a:extLst>
        </xdr:cNvPr>
        <xdr:cNvSpPr txBox="1"/>
      </xdr:nvSpPr>
      <xdr:spPr>
        <a:xfrm>
          <a:off x="8978" y="11326869"/>
          <a:ext cx="18008993" cy="7361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a:solidFill>
                <a:sysClr val="windowText" lastClr="000000"/>
              </a:solidFill>
            </a:rPr>
            <a:t>.....................................................</a:t>
          </a:r>
          <a:r>
            <a:rPr lang="en-MY" sz="1300" baseline="0">
              <a:solidFill>
                <a:sysClr val="windowText" lastClr="000000"/>
              </a:solidFill>
            </a:rPr>
            <a:t>       </a:t>
          </a:r>
          <a:r>
            <a:rPr lang="en-MY" sz="1300">
              <a:solidFill>
                <a:sysClr val="windowText" lastClr="000000"/>
              </a:solidFill>
            </a:rPr>
            <a:t>.......................................</a:t>
          </a:r>
          <a:r>
            <a:rPr lang="en-MY" sz="1300" baseline="0">
              <a:solidFill>
                <a:sysClr val="windowText" lastClr="000000"/>
              </a:solidFill>
            </a:rPr>
            <a:t>    </a:t>
          </a:r>
          <a:r>
            <a:rPr lang="en-MY" sz="1300">
              <a:solidFill>
                <a:sysClr val="windowText" lastClr="000000"/>
              </a:solidFill>
            </a:rPr>
            <a:t> ....................................     </a:t>
          </a:r>
          <a:r>
            <a:rPr lang="en-MY" sz="1300" baseline="0">
              <a:solidFill>
                <a:sysClr val="windowText" lastClr="000000"/>
              </a:solidFill>
            </a:rPr>
            <a:t> </a:t>
          </a:r>
          <a:r>
            <a:rPr lang="en-MY" sz="1300">
              <a:solidFill>
                <a:sysClr val="windowText" lastClr="000000"/>
              </a:solidFill>
            </a:rPr>
            <a:t>...................................</a:t>
          </a:r>
          <a:r>
            <a:rPr lang="en-MY" sz="1300" baseline="0">
              <a:solidFill>
                <a:sysClr val="windowText" lastClr="000000"/>
              </a:solidFill>
            </a:rPr>
            <a:t>      </a:t>
          </a:r>
          <a:r>
            <a:rPr lang="en-MY" sz="1300">
              <a:solidFill>
                <a:sysClr val="windowText" lastClr="000000"/>
              </a:solidFill>
            </a:rPr>
            <a:t>.......................................  </a:t>
          </a:r>
          <a:r>
            <a:rPr lang="en-MY" sz="1300" baseline="0">
              <a:solidFill>
                <a:sysClr val="windowText" lastClr="000000"/>
              </a:solidFill>
            </a:rPr>
            <a:t>     ................................................        </a:t>
          </a:r>
          <a:r>
            <a:rPr lang="en-MY" sz="1300">
              <a:solidFill>
                <a:sysClr val="windowText" lastClr="000000"/>
              </a:solidFill>
            </a:rPr>
            <a:t>.................................................   </a:t>
          </a:r>
        </a:p>
        <a:p>
          <a:r>
            <a:rPr lang="en-MY" sz="1300">
              <a:solidFill>
                <a:sysClr val="windowText" lastClr="000000"/>
              </a:solidFill>
            </a:rPr>
            <a:t>Pengerusi</a:t>
          </a:r>
          <a:r>
            <a:rPr lang="en-MY" sz="1300" baseline="0">
              <a:solidFill>
                <a:sysClr val="windowText" lastClr="000000"/>
              </a:solidFill>
            </a:rPr>
            <a:t> 		                 Ketua Pegawai Korporat     Pengarah, Bah. RET            Pengarah, Bah. ICT           Tim. Pengarah, Bah. ICT         Pen. Pengarah, Bah. RET                  Pen. Jurutera Kanan, Bah. RET</a:t>
          </a:r>
        </a:p>
        <a:p>
          <a:r>
            <a:rPr lang="en-MY" sz="1300" b="1">
              <a:solidFill>
                <a:sysClr val="windowText" lastClr="000000"/>
              </a:solidFill>
              <a:effectLst/>
              <a:latin typeface="+mn-lt"/>
              <a:ea typeface="+mn-ea"/>
              <a:cs typeface="+mn-cs"/>
            </a:rPr>
            <a:t>Ir. Akmal Rahimi Bin Abu Samah</a:t>
          </a:r>
          <a:r>
            <a:rPr lang="en-MY" sz="1300" b="1" baseline="0">
              <a:solidFill>
                <a:sysClr val="windowText" lastClr="000000"/>
              </a:solidFill>
              <a:effectLst/>
              <a:latin typeface="+mn-lt"/>
              <a:ea typeface="+mn-ea"/>
              <a:cs typeface="+mn-cs"/>
            </a:rPr>
            <a:t>       Dr Chen Wei Nee                 </a:t>
          </a:r>
          <a:r>
            <a:rPr lang="en-MY" sz="1300" b="1">
              <a:solidFill>
                <a:sysClr val="windowText" lastClr="000000"/>
              </a:solidFill>
              <a:effectLst/>
              <a:latin typeface="+mn-lt"/>
              <a:ea typeface="+mn-ea"/>
              <a:cs typeface="+mn-cs"/>
            </a:rPr>
            <a:t>Pn. Azah Ahmad	              En.</a:t>
          </a:r>
          <a:r>
            <a:rPr lang="en-MY" sz="1300" b="1" baseline="0">
              <a:solidFill>
                <a:sysClr val="windowText" lastClr="000000"/>
              </a:solidFill>
              <a:effectLst/>
              <a:latin typeface="+mn-lt"/>
              <a:ea typeface="+mn-ea"/>
              <a:cs typeface="+mn-cs"/>
            </a:rPr>
            <a:t> Leong CF                      En. Hazril Izan Bahari             En. Mohd Idham Mohammad       En. Haniff Ngadi</a:t>
          </a:r>
          <a:endParaRPr lang="en-MY" sz="1300" baseline="0">
            <a:solidFill>
              <a:sysClr val="windowText" lastClr="000000"/>
            </a:solidFill>
          </a:endParaRPr>
        </a:p>
      </xdr:txBody>
    </xdr:sp>
    <xdr:clientData/>
  </xdr:oneCellAnchor>
  <xdr:oneCellAnchor>
    <xdr:from>
      <xdr:col>0</xdr:col>
      <xdr:colOff>5442</xdr:colOff>
      <xdr:row>49</xdr:row>
      <xdr:rowOff>168719</xdr:rowOff>
    </xdr:from>
    <xdr:ext cx="6961415" cy="1567543"/>
    <xdr:sp macro="" textlink="">
      <xdr:nvSpPr>
        <xdr:cNvPr id="4" name="TextBox 3">
          <a:extLst>
            <a:ext uri="{FF2B5EF4-FFF2-40B4-BE49-F238E27FC236}">
              <a16:creationId xmlns:a16="http://schemas.microsoft.com/office/drawing/2014/main" id="{5B07BFC6-1148-4F5A-803D-C836B80A7A7A}"/>
            </a:ext>
          </a:extLst>
        </xdr:cNvPr>
        <xdr:cNvSpPr txBox="1"/>
      </xdr:nvSpPr>
      <xdr:spPr>
        <a:xfrm>
          <a:off x="3537" y="12257849"/>
          <a:ext cx="6961415" cy="15675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solidFill>
                <a:sysClr val="windowText" lastClr="000000"/>
              </a:solidFill>
            </a:rPr>
            <a:t>Tandatangan</a:t>
          </a:r>
          <a:r>
            <a:rPr lang="en-MY" sz="1300" b="1" baseline="0">
              <a:solidFill>
                <a:sysClr val="windowText" lastClr="000000"/>
              </a:solidFill>
            </a:rPr>
            <a:t> </a:t>
          </a:r>
          <a:r>
            <a:rPr lang="en-MY" sz="1300" b="1">
              <a:solidFill>
                <a:sysClr val="windowText" lastClr="000000"/>
              </a:solidFill>
            </a:rPr>
            <a:t>Urusetia:</a:t>
          </a:r>
        </a:p>
        <a:p>
          <a:endParaRPr lang="en-MY" sz="1300">
            <a:solidFill>
              <a:sysClr val="windowText" lastClr="000000"/>
            </a:solidFill>
          </a:endParaRPr>
        </a:p>
        <a:p>
          <a:endParaRPr lang="en-MY" sz="1300">
            <a:solidFill>
              <a:sysClr val="windowText" lastClr="000000"/>
            </a:solidFill>
          </a:endParaRPr>
        </a:p>
        <a:p>
          <a:r>
            <a:rPr lang="en-MY" sz="1300">
              <a:solidFill>
                <a:sysClr val="windowText" lastClr="000000"/>
              </a:solidFill>
            </a:rPr>
            <a:t>.......................................  </a:t>
          </a:r>
          <a:r>
            <a:rPr lang="en-MY" sz="1300" baseline="0">
              <a:solidFill>
                <a:sysClr val="windowText" lastClr="000000"/>
              </a:solidFill>
            </a:rPr>
            <a:t>     ................................................        </a:t>
          </a:r>
          <a:r>
            <a:rPr lang="en-MY" sz="1300">
              <a:solidFill>
                <a:sysClr val="windowText" lastClr="000000"/>
              </a:solidFill>
            </a:rPr>
            <a:t>  </a:t>
          </a:r>
        </a:p>
        <a:p>
          <a:r>
            <a:rPr lang="en-MY" sz="1300" baseline="0">
              <a:solidFill>
                <a:sysClr val="windowText" lastClr="000000"/>
              </a:solidFill>
            </a:rPr>
            <a:t>Tim. Pengarah, Bah. RET        Pen. Pengarah, Bah. RET                  </a:t>
          </a:r>
        </a:p>
        <a:p>
          <a:r>
            <a:rPr lang="en-MY" sz="1300" b="1" baseline="0">
              <a:solidFill>
                <a:sysClr val="windowText" lastClr="000000"/>
              </a:solidFill>
              <a:effectLst/>
              <a:latin typeface="+mn-lt"/>
              <a:ea typeface="+mn-ea"/>
              <a:cs typeface="+mn-cs"/>
            </a:rPr>
            <a:t>En. Edisham Mohd Sukor      En. Mohd Amirshaifulrazain Bin Abu Zaini</a:t>
          </a:r>
          <a:endParaRPr lang="en-MY" sz="1300" baseline="0">
            <a:solidFill>
              <a:sysClr val="windowText" lastClr="000000"/>
            </a:solidFill>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5</xdr:col>
      <xdr:colOff>370546</xdr:colOff>
      <xdr:row>71</xdr:row>
      <xdr:rowOff>352449</xdr:rowOff>
    </xdr:from>
    <xdr:ext cx="13555952" cy="825500"/>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6587196" y="15338449"/>
          <a:ext cx="13555952" cy="825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a:t>............................................................	.........................................	     .........................................       </a:t>
          </a:r>
          <a:r>
            <a:rPr lang="en-MY" sz="1300" baseline="0"/>
            <a:t>      </a:t>
          </a:r>
          <a:r>
            <a:rPr lang="en-MY" sz="1300"/>
            <a:t>...........................................	  ..............................................    </a:t>
          </a:r>
          <a:r>
            <a:rPr lang="en-MY" sz="1300" baseline="0"/>
            <a:t>       </a:t>
          </a:r>
          <a:r>
            <a:rPr lang="en-MY" sz="1300"/>
            <a:t>..........................................	</a:t>
          </a:r>
        </a:p>
        <a:p>
          <a:r>
            <a:rPr lang="en-MY" sz="1300"/>
            <a:t>Pengerusi</a:t>
          </a:r>
          <a:r>
            <a:rPr lang="en-MY" sz="1300" baseline="0"/>
            <a:t> 			Pengarah, Bah. RET	     Tim. Pengarah, Bah. RET	               Pen. Pengarah, Bah. RET	    		</a:t>
          </a:r>
        </a:p>
        <a:p>
          <a:r>
            <a:rPr lang="en-MY" sz="1300" b="1">
              <a:solidFill>
                <a:schemeClr val="tx1"/>
              </a:solidFill>
              <a:effectLst/>
              <a:latin typeface="+mn-lt"/>
              <a:ea typeface="+mn-ea"/>
              <a:cs typeface="+mn-cs"/>
            </a:rPr>
            <a:t>Ir. Akmal Rahimi Bin Abu Samah	Pn. Azah Ahmad	      En</a:t>
          </a:r>
          <a:r>
            <a:rPr lang="en-MY" sz="1300" b="1" baseline="0">
              <a:solidFill>
                <a:schemeClr val="tx1"/>
              </a:solidFill>
              <a:effectLst/>
              <a:latin typeface="+mn-lt"/>
              <a:ea typeface="+mn-ea"/>
              <a:cs typeface="+mn-cs"/>
            </a:rPr>
            <a:t>. Edisham Mohd Sukor            En. Mohd Amirshaifulrazain</a:t>
          </a:r>
          <a:endParaRPr lang="en-MY" sz="1300" baseline="0"/>
        </a:p>
      </xdr:txBody>
    </xdr:sp>
    <xdr:clientData/>
  </xdr:oneCellAnchor>
  <xdr:oneCellAnchor>
    <xdr:from>
      <xdr:col>3</xdr:col>
      <xdr:colOff>489857</xdr:colOff>
      <xdr:row>71</xdr:row>
      <xdr:rowOff>145143</xdr:rowOff>
    </xdr:from>
    <xdr:ext cx="3864428" cy="30842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1982107" y="15131143"/>
          <a:ext cx="3864428" cy="3084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Tandatangan ahli JK Penilaian Teknikal </a:t>
          </a:r>
          <a:r>
            <a:rPr lang="en-MY" sz="1300" b="1" baseline="0"/>
            <a:t>: </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5</xdr:col>
      <xdr:colOff>370546</xdr:colOff>
      <xdr:row>61</xdr:row>
      <xdr:rowOff>352449</xdr:rowOff>
    </xdr:from>
    <xdr:ext cx="13555952" cy="825500"/>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6824686" y="15931539"/>
          <a:ext cx="13555952" cy="825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a:t>............................................................	.........................................	     .........................................       </a:t>
          </a:r>
          <a:r>
            <a:rPr lang="en-MY" sz="1300" baseline="0"/>
            <a:t>      </a:t>
          </a:r>
          <a:r>
            <a:rPr lang="en-MY" sz="1300"/>
            <a:t>...........................................	  ..............................................    </a:t>
          </a:r>
          <a:r>
            <a:rPr lang="en-MY" sz="1300" baseline="0"/>
            <a:t>       </a:t>
          </a:r>
          <a:r>
            <a:rPr lang="en-MY" sz="1300"/>
            <a:t>..........................................	</a:t>
          </a:r>
        </a:p>
        <a:p>
          <a:r>
            <a:rPr lang="en-MY" sz="1300"/>
            <a:t>Pengerusi</a:t>
          </a:r>
          <a:r>
            <a:rPr lang="en-MY" sz="1300" baseline="0"/>
            <a:t> 			Pengarah, Bah. RET	     Tim. Pengarah, Bah. RET	               Pen. Pengarah, Bah. RET	    		</a:t>
          </a:r>
        </a:p>
        <a:p>
          <a:r>
            <a:rPr lang="en-MY" sz="1300" b="1">
              <a:solidFill>
                <a:schemeClr val="tx1"/>
              </a:solidFill>
              <a:effectLst/>
              <a:latin typeface="+mn-lt"/>
              <a:ea typeface="+mn-ea"/>
              <a:cs typeface="+mn-cs"/>
            </a:rPr>
            <a:t>Dato’ Ir. Dr. Ali Askar Sher Mohamad	Pn. Azah Ahmad	      En</a:t>
          </a:r>
          <a:r>
            <a:rPr lang="en-MY" sz="1300" b="1" baseline="0">
              <a:solidFill>
                <a:schemeClr val="tx1"/>
              </a:solidFill>
              <a:effectLst/>
              <a:latin typeface="+mn-lt"/>
              <a:ea typeface="+mn-ea"/>
              <a:cs typeface="+mn-cs"/>
            </a:rPr>
            <a:t>. Edisham Mohd Sukor            En. Mohd Amirshaifulrazain</a:t>
          </a:r>
          <a:endParaRPr lang="en-MY" sz="1300" baseline="0"/>
        </a:p>
      </xdr:txBody>
    </xdr:sp>
    <xdr:clientData/>
  </xdr:oneCellAnchor>
  <xdr:oneCellAnchor>
    <xdr:from>
      <xdr:col>3</xdr:col>
      <xdr:colOff>489857</xdr:colOff>
      <xdr:row>61</xdr:row>
      <xdr:rowOff>145143</xdr:rowOff>
    </xdr:from>
    <xdr:ext cx="3864428" cy="308428"/>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2040527" y="15724233"/>
          <a:ext cx="3864428" cy="3084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MY" sz="1300" b="1"/>
            <a:t>Tandatangan ahli JK Penilaian (Teknikal) Sebut</a:t>
          </a:r>
          <a:r>
            <a:rPr lang="en-MY" sz="1300" b="1" baseline="0"/>
            <a:t> Harga : </a:t>
          </a:r>
        </a:p>
      </xdr:txBody>
    </xdr:sp>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G31"/>
  <sheetViews>
    <sheetView zoomScale="85" zoomScaleNormal="85" workbookViewId="0">
      <selection activeCell="A4" sqref="A4:G4"/>
    </sheetView>
  </sheetViews>
  <sheetFormatPr baseColWidth="10" defaultColWidth="8.83203125" defaultRowHeight="15" x14ac:dyDescent="0.2"/>
  <cols>
    <col min="3" max="3" width="36.5" customWidth="1"/>
    <col min="4" max="4" width="8.1640625" customWidth="1"/>
    <col min="5" max="5" width="41" customWidth="1"/>
    <col min="6" max="6" width="43.5" customWidth="1"/>
    <col min="7" max="7" width="21.1640625" customWidth="1"/>
  </cols>
  <sheetData>
    <row r="3" spans="2:7" ht="19" x14ac:dyDescent="0.25">
      <c r="B3" s="402" t="s">
        <v>0</v>
      </c>
      <c r="C3" s="403"/>
      <c r="D3" s="403" t="s">
        <v>1</v>
      </c>
      <c r="E3" s="403"/>
      <c r="F3" s="21" t="s">
        <v>2</v>
      </c>
      <c r="G3" s="22" t="s">
        <v>3</v>
      </c>
    </row>
    <row r="4" spans="2:7" ht="40" x14ac:dyDescent="0.25">
      <c r="B4" s="23">
        <v>1</v>
      </c>
      <c r="C4" s="20" t="s">
        <v>4</v>
      </c>
      <c r="D4" s="24" t="s">
        <v>5</v>
      </c>
      <c r="E4" s="24" t="s">
        <v>6</v>
      </c>
      <c r="F4" s="25" t="s">
        <v>7</v>
      </c>
      <c r="G4" s="26" t="s">
        <v>8</v>
      </c>
    </row>
    <row r="5" spans="2:7" ht="80.25" customHeight="1" x14ac:dyDescent="0.25">
      <c r="B5" s="23"/>
      <c r="C5" s="20"/>
      <c r="D5" s="27" t="s">
        <v>9</v>
      </c>
      <c r="E5" s="24" t="s">
        <v>10</v>
      </c>
      <c r="F5" s="24" t="s">
        <v>11</v>
      </c>
      <c r="G5" s="26" t="s">
        <v>12</v>
      </c>
    </row>
    <row r="6" spans="2:7" ht="84" customHeight="1" x14ac:dyDescent="0.25">
      <c r="B6" s="23"/>
      <c r="C6" s="20"/>
      <c r="D6" s="28" t="s">
        <v>13</v>
      </c>
      <c r="E6" s="24" t="s">
        <v>14</v>
      </c>
      <c r="F6" s="24" t="s">
        <v>15</v>
      </c>
      <c r="G6" s="26" t="s">
        <v>16</v>
      </c>
    </row>
    <row r="7" spans="2:7" ht="60" x14ac:dyDescent="0.25">
      <c r="B7" s="23"/>
      <c r="C7" s="28"/>
      <c r="D7" s="28" t="s">
        <v>17</v>
      </c>
      <c r="E7" s="24" t="s">
        <v>18</v>
      </c>
      <c r="F7" s="2" t="s">
        <v>19</v>
      </c>
      <c r="G7" s="29" t="s">
        <v>20</v>
      </c>
    </row>
    <row r="8" spans="2:7" ht="60" x14ac:dyDescent="0.25">
      <c r="B8" s="23"/>
      <c r="C8" s="20"/>
      <c r="D8" s="28" t="s">
        <v>21</v>
      </c>
      <c r="E8" s="27" t="s">
        <v>22</v>
      </c>
      <c r="F8" s="2" t="s">
        <v>23</v>
      </c>
      <c r="G8" s="29" t="s">
        <v>20</v>
      </c>
    </row>
    <row r="9" spans="2:7" ht="19" x14ac:dyDescent="0.25">
      <c r="B9" s="23"/>
      <c r="C9" s="404" t="s">
        <v>24</v>
      </c>
      <c r="D9" s="404"/>
      <c r="E9" s="404"/>
      <c r="F9" s="404"/>
      <c r="G9" s="30" t="s">
        <v>25</v>
      </c>
    </row>
    <row r="10" spans="2:7" ht="19" x14ac:dyDescent="0.25">
      <c r="B10" s="23">
        <v>2</v>
      </c>
      <c r="C10" s="20" t="s">
        <v>26</v>
      </c>
      <c r="D10" s="20" t="s">
        <v>5</v>
      </c>
      <c r="E10" s="20" t="s">
        <v>27</v>
      </c>
      <c r="F10" s="20"/>
      <c r="G10" s="30"/>
    </row>
    <row r="11" spans="2:7" ht="60" x14ac:dyDescent="0.25">
      <c r="B11" s="23"/>
      <c r="C11" s="20"/>
      <c r="D11" s="20"/>
      <c r="E11" s="2" t="s">
        <v>28</v>
      </c>
      <c r="F11" s="6" t="s">
        <v>29</v>
      </c>
      <c r="G11" s="26" t="s">
        <v>30</v>
      </c>
    </row>
    <row r="12" spans="2:7" ht="60" x14ac:dyDescent="0.25">
      <c r="B12" s="23"/>
      <c r="C12" s="20"/>
      <c r="D12" s="20"/>
      <c r="E12" s="2" t="s">
        <v>31</v>
      </c>
      <c r="F12" s="6" t="s">
        <v>29</v>
      </c>
      <c r="G12" s="26" t="s">
        <v>16</v>
      </c>
    </row>
    <row r="13" spans="2:7" ht="60" x14ac:dyDescent="0.25">
      <c r="B13" s="23"/>
      <c r="C13" s="20"/>
      <c r="D13" s="28" t="s">
        <v>9</v>
      </c>
      <c r="E13" s="27" t="s">
        <v>32</v>
      </c>
      <c r="F13" s="2" t="s">
        <v>33</v>
      </c>
      <c r="G13" s="29" t="s">
        <v>30</v>
      </c>
    </row>
    <row r="14" spans="2:7" ht="60" x14ac:dyDescent="0.25">
      <c r="B14" s="23"/>
      <c r="C14" s="20"/>
      <c r="D14" s="27" t="s">
        <v>13</v>
      </c>
      <c r="E14" s="5" t="s">
        <v>34</v>
      </c>
      <c r="F14" s="6" t="s">
        <v>35</v>
      </c>
      <c r="G14" s="29" t="s">
        <v>30</v>
      </c>
    </row>
    <row r="15" spans="2:7" ht="40" x14ac:dyDescent="0.25">
      <c r="B15" s="23"/>
      <c r="C15" s="20"/>
      <c r="D15" s="20" t="s">
        <v>17</v>
      </c>
      <c r="E15" s="6" t="s">
        <v>36</v>
      </c>
      <c r="F15" s="2" t="s">
        <v>37</v>
      </c>
      <c r="G15" s="31" t="s">
        <v>38</v>
      </c>
    </row>
    <row r="16" spans="2:7" ht="100" x14ac:dyDescent="0.25">
      <c r="B16" s="23"/>
      <c r="C16" s="20"/>
      <c r="D16" s="28" t="s">
        <v>21</v>
      </c>
      <c r="E16" s="5" t="s">
        <v>39</v>
      </c>
      <c r="F16" s="24" t="s">
        <v>40</v>
      </c>
      <c r="G16" s="31" t="s">
        <v>38</v>
      </c>
    </row>
    <row r="17" spans="2:7" ht="19" x14ac:dyDescent="0.25">
      <c r="B17" s="23"/>
      <c r="C17" s="404" t="s">
        <v>41</v>
      </c>
      <c r="D17" s="404"/>
      <c r="E17" s="404"/>
      <c r="F17" s="404"/>
      <c r="G17" s="30" t="s">
        <v>42</v>
      </c>
    </row>
    <row r="18" spans="2:7" ht="60" x14ac:dyDescent="0.25">
      <c r="B18" s="23">
        <v>3</v>
      </c>
      <c r="C18" s="20" t="s">
        <v>43</v>
      </c>
      <c r="D18" s="20" t="s">
        <v>5</v>
      </c>
      <c r="E18" s="20" t="s">
        <v>44</v>
      </c>
      <c r="F18" s="2" t="s">
        <v>23</v>
      </c>
      <c r="G18" s="29" t="s">
        <v>45</v>
      </c>
    </row>
    <row r="19" spans="2:7" ht="40" x14ac:dyDescent="0.25">
      <c r="B19" s="23"/>
      <c r="C19" s="20"/>
      <c r="D19" s="20" t="s">
        <v>9</v>
      </c>
      <c r="E19" s="2" t="s">
        <v>46</v>
      </c>
      <c r="F19" s="2" t="s">
        <v>47</v>
      </c>
      <c r="G19" s="29" t="s">
        <v>48</v>
      </c>
    </row>
    <row r="20" spans="2:7" ht="40" x14ac:dyDescent="0.25">
      <c r="B20" s="23"/>
      <c r="C20" s="20"/>
      <c r="D20" s="27" t="s">
        <v>49</v>
      </c>
      <c r="E20" s="2" t="s">
        <v>50</v>
      </c>
      <c r="F20" s="24" t="s">
        <v>37</v>
      </c>
      <c r="G20" s="31" t="s">
        <v>48</v>
      </c>
    </row>
    <row r="21" spans="2:7" ht="19" x14ac:dyDescent="0.25">
      <c r="B21" s="23"/>
      <c r="C21" s="404" t="s">
        <v>51</v>
      </c>
      <c r="D21" s="404"/>
      <c r="E21" s="404"/>
      <c r="F21" s="404"/>
      <c r="G21" s="30" t="s">
        <v>52</v>
      </c>
    </row>
    <row r="22" spans="2:7" ht="40" x14ac:dyDescent="0.25">
      <c r="B22" s="23">
        <v>4</v>
      </c>
      <c r="C22" s="20" t="s">
        <v>53</v>
      </c>
      <c r="D22" s="20"/>
      <c r="E22" s="4" t="s">
        <v>54</v>
      </c>
      <c r="F22" s="25" t="s">
        <v>7</v>
      </c>
      <c r="G22" s="29" t="s">
        <v>55</v>
      </c>
    </row>
    <row r="23" spans="2:7" ht="19" x14ac:dyDescent="0.25">
      <c r="B23" s="32"/>
      <c r="C23" s="401" t="s">
        <v>56</v>
      </c>
      <c r="D23" s="401"/>
      <c r="E23" s="401"/>
      <c r="F23" s="401"/>
      <c r="G23" s="33" t="s">
        <v>57</v>
      </c>
    </row>
    <row r="24" spans="2:7" ht="19" x14ac:dyDescent="0.25">
      <c r="B24" s="20"/>
      <c r="C24" s="20"/>
      <c r="D24" s="20"/>
      <c r="E24" s="20"/>
      <c r="F24" s="20"/>
      <c r="G24" s="20"/>
    </row>
    <row r="25" spans="2:7" ht="19" x14ac:dyDescent="0.25">
      <c r="B25" s="20"/>
      <c r="C25" s="20"/>
      <c r="D25" s="20"/>
      <c r="E25" s="20"/>
      <c r="F25" s="20"/>
      <c r="G25" s="20"/>
    </row>
    <row r="26" spans="2:7" ht="19" x14ac:dyDescent="0.25">
      <c r="B26" s="20"/>
      <c r="C26" s="20"/>
      <c r="D26" s="20"/>
      <c r="E26" s="20"/>
      <c r="F26" s="20"/>
      <c r="G26" s="20"/>
    </row>
    <row r="27" spans="2:7" ht="19" x14ac:dyDescent="0.25">
      <c r="B27" s="20"/>
      <c r="C27" s="20"/>
      <c r="D27" s="20"/>
      <c r="E27" s="20"/>
      <c r="F27" s="20"/>
      <c r="G27" s="20"/>
    </row>
    <row r="28" spans="2:7" ht="19" x14ac:dyDescent="0.25">
      <c r="B28" s="20"/>
      <c r="C28" s="20"/>
      <c r="D28" s="20"/>
      <c r="E28" s="20"/>
      <c r="F28" s="20"/>
      <c r="G28" s="20"/>
    </row>
    <row r="29" spans="2:7" ht="19" x14ac:dyDescent="0.25">
      <c r="B29" s="20"/>
      <c r="C29" s="20"/>
      <c r="D29" s="20"/>
      <c r="E29" s="20"/>
      <c r="F29" s="20"/>
      <c r="G29" s="20"/>
    </row>
    <row r="30" spans="2:7" ht="19" x14ac:dyDescent="0.25">
      <c r="B30" s="20"/>
      <c r="C30" s="20"/>
      <c r="D30" s="20"/>
      <c r="E30" s="20"/>
      <c r="F30" s="20"/>
      <c r="G30" s="20"/>
    </row>
    <row r="31" spans="2:7" ht="19" x14ac:dyDescent="0.25">
      <c r="B31" s="20"/>
      <c r="C31" s="20"/>
      <c r="D31" s="20"/>
      <c r="E31" s="20"/>
      <c r="F31" s="20"/>
      <c r="G31" s="20"/>
    </row>
  </sheetData>
  <mergeCells count="6">
    <mergeCell ref="C23:F23"/>
    <mergeCell ref="B3:C3"/>
    <mergeCell ref="D3:E3"/>
    <mergeCell ref="C9:F9"/>
    <mergeCell ref="C17:F17"/>
    <mergeCell ref="C21:F2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9A48E-2EF4-4F99-BB6E-57C7068D9C44}">
  <sheetPr>
    <tabColor rgb="FFFF0000"/>
    <pageSetUpPr fitToPage="1"/>
  </sheetPr>
  <dimension ref="A1:AK95"/>
  <sheetViews>
    <sheetView showGridLines="0" zoomScale="60" zoomScaleNormal="60" zoomScaleSheetLayoutView="50" workbookViewId="0">
      <pane xSplit="7" ySplit="5" topLeftCell="AG53" activePane="bottomRight" state="frozen"/>
      <selection pane="topRight" activeCell="I1" sqref="I1"/>
      <selection pane="bottomLeft" activeCell="A7" sqref="A7"/>
      <selection pane="bottomRight" activeCell="AB3" sqref="AB3:AK62"/>
    </sheetView>
  </sheetViews>
  <sheetFormatPr baseColWidth="10" defaultColWidth="9.1640625" defaultRowHeight="16" x14ac:dyDescent="0.2"/>
  <cols>
    <col min="1" max="1" width="4.83203125" style="46" customWidth="1"/>
    <col min="2" max="2" width="43" style="46" customWidth="1"/>
    <col min="3" max="3" width="5.5" style="42" bestFit="1" customWidth="1"/>
    <col min="4" max="4" width="73.6640625" style="48" customWidth="1"/>
    <col min="5" max="5" width="40.33203125" style="44" customWidth="1"/>
    <col min="6" max="6" width="8.83203125" style="50" hidden="1" customWidth="1"/>
    <col min="7" max="7" width="16.33203125" style="50" customWidth="1"/>
    <col min="8" max="8" width="61" style="44" customWidth="1"/>
    <col min="9" max="9" width="15.1640625" style="44" customWidth="1"/>
    <col min="10" max="10" width="61" style="44" customWidth="1"/>
    <col min="11" max="11" width="15.1640625" style="44" customWidth="1"/>
    <col min="12" max="12" width="61" style="44" customWidth="1"/>
    <col min="13" max="13" width="15.1640625" style="44" customWidth="1"/>
    <col min="14" max="14" width="61" style="44" customWidth="1"/>
    <col min="15" max="15" width="15.1640625" style="44" customWidth="1"/>
    <col min="16" max="16" width="61" style="44" customWidth="1"/>
    <col min="17" max="17" width="15.1640625" style="44" customWidth="1"/>
    <col min="18" max="18" width="50" style="44" customWidth="1"/>
    <col min="19" max="19" width="15.1640625" style="44" customWidth="1"/>
    <col min="20" max="20" width="50" style="44" customWidth="1"/>
    <col min="21" max="21" width="15.1640625" style="44" customWidth="1"/>
    <col min="22" max="22" width="50" style="44" customWidth="1"/>
    <col min="23" max="23" width="15.1640625" style="44" customWidth="1"/>
    <col min="24" max="24" width="50" style="44" customWidth="1"/>
    <col min="25" max="25" width="15.1640625" style="44" customWidth="1"/>
    <col min="26" max="26" width="50" style="44" customWidth="1"/>
    <col min="27" max="27" width="15.1640625" style="44" customWidth="1"/>
    <col min="28" max="28" width="50" style="44" customWidth="1"/>
    <col min="29" max="29" width="15.1640625" style="44" customWidth="1"/>
    <col min="30" max="30" width="50" style="44" customWidth="1"/>
    <col min="31" max="31" width="15.1640625" style="44" customWidth="1"/>
    <col min="32" max="32" width="50" style="44" customWidth="1"/>
    <col min="33" max="33" width="15.1640625" style="44" customWidth="1"/>
    <col min="34" max="34" width="50" style="44" customWidth="1"/>
    <col min="35" max="35" width="15.1640625" style="44" customWidth="1"/>
    <col min="36" max="36" width="50" style="44" customWidth="1"/>
    <col min="37" max="37" width="15.1640625" style="44" customWidth="1"/>
    <col min="38" max="16384" width="9.1640625" style="44"/>
  </cols>
  <sheetData>
    <row r="1" spans="1:37" ht="19" x14ac:dyDescent="0.25">
      <c r="A1" s="310" t="s">
        <v>1394</v>
      </c>
      <c r="B1" s="320"/>
      <c r="C1" s="4"/>
      <c r="D1" s="20"/>
      <c r="E1" s="317"/>
      <c r="F1" s="317"/>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row>
    <row r="2" spans="1:37" ht="19" x14ac:dyDescent="0.25">
      <c r="A2" s="453" t="s">
        <v>329</v>
      </c>
      <c r="B2" s="453"/>
      <c r="C2" s="453"/>
      <c r="D2" s="453"/>
      <c r="E2" s="453"/>
      <c r="F2" s="453"/>
      <c r="G2" s="453"/>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row>
    <row r="3" spans="1:37" ht="15.75" customHeight="1" x14ac:dyDescent="0.25">
      <c r="A3" s="310"/>
      <c r="B3" s="328"/>
      <c r="C3" s="320"/>
      <c r="D3" s="4"/>
      <c r="E3" s="20"/>
      <c r="F3" s="317"/>
      <c r="G3" s="317"/>
      <c r="H3" s="583" t="s">
        <v>405</v>
      </c>
      <c r="I3" s="583"/>
      <c r="J3" s="583" t="s">
        <v>406</v>
      </c>
      <c r="K3" s="583"/>
      <c r="L3" s="583" t="s">
        <v>406</v>
      </c>
      <c r="M3" s="583"/>
      <c r="N3" s="583" t="s">
        <v>406</v>
      </c>
      <c r="O3" s="583"/>
      <c r="P3" s="583" t="s">
        <v>406</v>
      </c>
      <c r="Q3" s="583"/>
      <c r="R3" s="583" t="s">
        <v>406</v>
      </c>
      <c r="S3" s="583"/>
      <c r="T3" s="583" t="s">
        <v>406</v>
      </c>
      <c r="U3" s="583"/>
      <c r="V3" s="583" t="s">
        <v>406</v>
      </c>
      <c r="W3" s="583"/>
      <c r="X3" s="583" t="s">
        <v>405</v>
      </c>
      <c r="Y3" s="583"/>
      <c r="Z3" s="583" t="s">
        <v>405</v>
      </c>
      <c r="AA3" s="583"/>
      <c r="AB3" s="583" t="s">
        <v>404</v>
      </c>
      <c r="AC3" s="583"/>
      <c r="AD3" s="583" t="s">
        <v>404</v>
      </c>
      <c r="AE3" s="583"/>
      <c r="AF3" s="583" t="s">
        <v>404</v>
      </c>
      <c r="AG3" s="583"/>
      <c r="AH3" s="583" t="s">
        <v>404</v>
      </c>
      <c r="AI3" s="583"/>
      <c r="AJ3" s="583" t="s">
        <v>404</v>
      </c>
      <c r="AK3" s="583"/>
    </row>
    <row r="4" spans="1:37" ht="66.5" customHeight="1" x14ac:dyDescent="0.2">
      <c r="A4" s="574" t="s">
        <v>407</v>
      </c>
      <c r="B4" s="574"/>
      <c r="C4" s="574"/>
      <c r="D4" s="574"/>
      <c r="E4" s="574"/>
      <c r="F4" s="574"/>
      <c r="G4" s="574"/>
      <c r="H4" s="584" t="s">
        <v>279</v>
      </c>
      <c r="I4" s="585"/>
      <c r="J4" s="584" t="s">
        <v>280</v>
      </c>
      <c r="K4" s="585"/>
      <c r="L4" s="584" t="s">
        <v>281</v>
      </c>
      <c r="M4" s="585"/>
      <c r="N4" s="584" t="s">
        <v>282</v>
      </c>
      <c r="O4" s="585"/>
      <c r="P4" s="584" t="s">
        <v>283</v>
      </c>
      <c r="Q4" s="585"/>
      <c r="R4" s="584" t="s">
        <v>284</v>
      </c>
      <c r="S4" s="585"/>
      <c r="T4" s="584" t="s">
        <v>285</v>
      </c>
      <c r="U4" s="585"/>
      <c r="V4" s="584" t="s">
        <v>286</v>
      </c>
      <c r="W4" s="585"/>
      <c r="X4" s="584" t="s">
        <v>287</v>
      </c>
      <c r="Y4" s="585"/>
      <c r="Z4" s="584" t="s">
        <v>288</v>
      </c>
      <c r="AA4" s="585"/>
      <c r="AB4" s="584" t="s">
        <v>289</v>
      </c>
      <c r="AC4" s="585"/>
      <c r="AD4" s="584" t="s">
        <v>290</v>
      </c>
      <c r="AE4" s="585"/>
      <c r="AF4" s="584" t="s">
        <v>291</v>
      </c>
      <c r="AG4" s="585"/>
      <c r="AH4" s="584" t="s">
        <v>292</v>
      </c>
      <c r="AI4" s="585"/>
      <c r="AJ4" s="584" t="s">
        <v>293</v>
      </c>
      <c r="AK4" s="585"/>
    </row>
    <row r="5" spans="1:37" s="42" customFormat="1" ht="40" customHeight="1" x14ac:dyDescent="0.2">
      <c r="A5" s="573" t="s">
        <v>0</v>
      </c>
      <c r="B5" s="573"/>
      <c r="C5" s="573" t="s">
        <v>1</v>
      </c>
      <c r="D5" s="573"/>
      <c r="E5" s="318" t="s">
        <v>2</v>
      </c>
      <c r="F5" s="318" t="s">
        <v>3</v>
      </c>
      <c r="G5" s="318" t="s">
        <v>59</v>
      </c>
      <c r="H5" s="318" t="s">
        <v>222</v>
      </c>
      <c r="I5" s="318" t="s">
        <v>223</v>
      </c>
      <c r="J5" s="318" t="s">
        <v>222</v>
      </c>
      <c r="K5" s="318" t="s">
        <v>223</v>
      </c>
      <c r="L5" s="318" t="s">
        <v>222</v>
      </c>
      <c r="M5" s="318" t="s">
        <v>223</v>
      </c>
      <c r="N5" s="318" t="s">
        <v>222</v>
      </c>
      <c r="O5" s="318" t="s">
        <v>223</v>
      </c>
      <c r="P5" s="318" t="s">
        <v>222</v>
      </c>
      <c r="Q5" s="318" t="s">
        <v>223</v>
      </c>
      <c r="R5" s="318" t="s">
        <v>222</v>
      </c>
      <c r="S5" s="318" t="s">
        <v>223</v>
      </c>
      <c r="T5" s="318" t="s">
        <v>222</v>
      </c>
      <c r="U5" s="318" t="s">
        <v>223</v>
      </c>
      <c r="V5" s="318" t="s">
        <v>222</v>
      </c>
      <c r="W5" s="318" t="s">
        <v>223</v>
      </c>
      <c r="X5" s="318" t="s">
        <v>222</v>
      </c>
      <c r="Y5" s="318" t="s">
        <v>223</v>
      </c>
      <c r="Z5" s="318" t="s">
        <v>222</v>
      </c>
      <c r="AA5" s="318" t="s">
        <v>223</v>
      </c>
      <c r="AB5" s="318" t="s">
        <v>222</v>
      </c>
      <c r="AC5" s="318" t="s">
        <v>223</v>
      </c>
      <c r="AD5" s="318" t="s">
        <v>222</v>
      </c>
      <c r="AE5" s="318" t="s">
        <v>223</v>
      </c>
      <c r="AF5" s="318" t="s">
        <v>222</v>
      </c>
      <c r="AG5" s="318" t="s">
        <v>223</v>
      </c>
      <c r="AH5" s="318" t="s">
        <v>222</v>
      </c>
      <c r="AI5" s="318" t="s">
        <v>223</v>
      </c>
      <c r="AJ5" s="318" t="s">
        <v>222</v>
      </c>
      <c r="AK5" s="318" t="s">
        <v>223</v>
      </c>
    </row>
    <row r="6" spans="1:37" s="232" customFormat="1" ht="102" customHeight="1" x14ac:dyDescent="0.2">
      <c r="A6" s="571">
        <v>1</v>
      </c>
      <c r="B6" s="593" t="s">
        <v>408</v>
      </c>
      <c r="C6" s="589">
        <v>1.1000000000000001</v>
      </c>
      <c r="D6" s="588" t="s">
        <v>409</v>
      </c>
      <c r="E6" s="325" t="s">
        <v>410</v>
      </c>
      <c r="F6" s="334"/>
      <c r="G6" s="334">
        <v>1</v>
      </c>
      <c r="H6" s="334" t="s">
        <v>1395</v>
      </c>
      <c r="I6" s="334">
        <v>1</v>
      </c>
      <c r="J6" s="334" t="s">
        <v>439</v>
      </c>
      <c r="K6" s="334">
        <v>1</v>
      </c>
      <c r="L6" s="334" t="s">
        <v>440</v>
      </c>
      <c r="M6" s="334">
        <v>1</v>
      </c>
      <c r="N6" s="334" t="s">
        <v>440</v>
      </c>
      <c r="O6" s="334">
        <v>1</v>
      </c>
      <c r="P6" s="334" t="s">
        <v>441</v>
      </c>
      <c r="Q6" s="334">
        <v>1</v>
      </c>
      <c r="R6" s="334" t="s">
        <v>441</v>
      </c>
      <c r="S6" s="334">
        <v>1</v>
      </c>
      <c r="T6" s="334" t="s">
        <v>441</v>
      </c>
      <c r="U6" s="334">
        <v>1</v>
      </c>
      <c r="V6" s="334" t="s">
        <v>442</v>
      </c>
      <c r="W6" s="334">
        <v>1</v>
      </c>
      <c r="X6" s="334" t="s">
        <v>443</v>
      </c>
      <c r="Y6" s="334">
        <v>1</v>
      </c>
      <c r="Z6" s="334" t="s">
        <v>444</v>
      </c>
      <c r="AA6" s="334">
        <v>1</v>
      </c>
      <c r="AB6" s="334" t="s">
        <v>1311</v>
      </c>
      <c r="AC6" s="334">
        <v>1</v>
      </c>
      <c r="AD6" s="334" t="s">
        <v>1396</v>
      </c>
      <c r="AE6" s="334">
        <v>1</v>
      </c>
      <c r="AF6" s="334" t="s">
        <v>1397</v>
      </c>
      <c r="AG6" s="334">
        <v>1</v>
      </c>
      <c r="AH6" s="334" t="s">
        <v>1397</v>
      </c>
      <c r="AI6" s="334">
        <v>1</v>
      </c>
      <c r="AJ6" s="334" t="s">
        <v>1397</v>
      </c>
      <c r="AK6" s="334">
        <v>1</v>
      </c>
    </row>
    <row r="7" spans="1:37" s="42" customFormat="1" ht="20" x14ac:dyDescent="0.2">
      <c r="A7" s="571"/>
      <c r="B7" s="593"/>
      <c r="C7" s="589"/>
      <c r="D7" s="588"/>
      <c r="E7" s="324" t="s">
        <v>411</v>
      </c>
      <c r="F7" s="321"/>
      <c r="G7" s="321">
        <v>0</v>
      </c>
      <c r="H7" s="321"/>
      <c r="I7" s="321"/>
      <c r="J7" s="321"/>
      <c r="K7" s="321"/>
      <c r="L7" s="321"/>
      <c r="M7" s="321"/>
      <c r="N7" s="321"/>
      <c r="O7" s="321"/>
      <c r="P7" s="321"/>
      <c r="Q7" s="321"/>
      <c r="R7" s="321"/>
      <c r="S7" s="321"/>
      <c r="T7" s="321"/>
      <c r="U7" s="321"/>
      <c r="V7" s="321"/>
      <c r="W7" s="321"/>
      <c r="X7" s="321"/>
      <c r="Y7" s="321"/>
      <c r="Z7" s="321"/>
      <c r="AA7" s="321"/>
      <c r="AB7" s="321"/>
      <c r="AC7" s="321"/>
      <c r="AD7" s="321"/>
      <c r="AE7" s="321"/>
      <c r="AF7" s="321"/>
      <c r="AG7" s="321"/>
      <c r="AH7" s="321"/>
      <c r="AI7" s="321"/>
      <c r="AJ7" s="321"/>
      <c r="AK7" s="321"/>
    </row>
    <row r="8" spans="1:37" s="42" customFormat="1" ht="151" customHeight="1" x14ac:dyDescent="0.2">
      <c r="A8" s="571"/>
      <c r="B8" s="593"/>
      <c r="C8" s="589">
        <v>1.2</v>
      </c>
      <c r="D8" s="588" t="s">
        <v>445</v>
      </c>
      <c r="E8" s="324" t="s">
        <v>412</v>
      </c>
      <c r="F8" s="321"/>
      <c r="G8" s="321">
        <v>1</v>
      </c>
      <c r="H8" s="321" t="s">
        <v>446</v>
      </c>
      <c r="I8" s="321">
        <v>1</v>
      </c>
      <c r="J8" s="335" t="s">
        <v>1398</v>
      </c>
      <c r="K8" s="321">
        <v>1</v>
      </c>
      <c r="L8" s="321" t="s">
        <v>1384</v>
      </c>
      <c r="M8" s="321">
        <v>1</v>
      </c>
      <c r="N8" s="321" t="s">
        <v>1399</v>
      </c>
      <c r="O8" s="321">
        <v>1</v>
      </c>
      <c r="P8" s="321" t="s">
        <v>1360</v>
      </c>
      <c r="Q8" s="321">
        <v>1</v>
      </c>
      <c r="R8" s="321" t="s">
        <v>1371</v>
      </c>
      <c r="S8" s="321">
        <v>1</v>
      </c>
      <c r="T8" s="321" t="s">
        <v>1364</v>
      </c>
      <c r="U8" s="321">
        <v>1</v>
      </c>
      <c r="V8" s="336" t="s">
        <v>447</v>
      </c>
      <c r="W8" s="321">
        <v>1</v>
      </c>
      <c r="X8" s="336" t="s">
        <v>1400</v>
      </c>
      <c r="Y8" s="321">
        <v>1</v>
      </c>
      <c r="Z8" s="321" t="s">
        <v>1381</v>
      </c>
      <c r="AA8" s="321">
        <v>1</v>
      </c>
      <c r="AB8" s="321"/>
      <c r="AC8" s="321"/>
      <c r="AD8" s="321" t="s">
        <v>1401</v>
      </c>
      <c r="AE8" s="321">
        <v>1</v>
      </c>
      <c r="AF8" s="321" t="s">
        <v>1402</v>
      </c>
      <c r="AG8" s="321">
        <v>1</v>
      </c>
      <c r="AH8" s="321"/>
      <c r="AI8" s="321">
        <v>1</v>
      </c>
      <c r="AJ8" s="321" t="s">
        <v>1403</v>
      </c>
      <c r="AK8" s="321">
        <v>1</v>
      </c>
    </row>
    <row r="9" spans="1:37" s="42" customFormat="1" ht="87" customHeight="1" x14ac:dyDescent="0.2">
      <c r="A9" s="571"/>
      <c r="B9" s="593"/>
      <c r="C9" s="589"/>
      <c r="D9" s="588"/>
      <c r="E9" s="324" t="s">
        <v>413</v>
      </c>
      <c r="F9" s="321"/>
      <c r="G9" s="321">
        <v>0</v>
      </c>
      <c r="H9" s="321"/>
      <c r="I9" s="321"/>
      <c r="J9" s="321"/>
      <c r="K9" s="321"/>
      <c r="L9" s="321"/>
      <c r="M9" s="321"/>
      <c r="N9" s="321"/>
      <c r="O9" s="321"/>
      <c r="P9" s="321"/>
      <c r="Q9" s="321"/>
      <c r="R9" s="321"/>
      <c r="S9" s="321"/>
      <c r="T9" s="321"/>
      <c r="U9" s="321"/>
      <c r="V9" s="321"/>
      <c r="W9" s="321"/>
      <c r="X9" s="321"/>
      <c r="Y9" s="321"/>
      <c r="Z9" s="321"/>
      <c r="AA9" s="321"/>
      <c r="AB9" s="321" t="s">
        <v>1404</v>
      </c>
      <c r="AC9" s="321">
        <v>0</v>
      </c>
      <c r="AD9" s="321"/>
      <c r="AE9" s="321"/>
      <c r="AF9" s="321"/>
      <c r="AG9" s="321"/>
      <c r="AH9" s="321" t="s">
        <v>1405</v>
      </c>
      <c r="AI9" s="321">
        <v>0</v>
      </c>
      <c r="AJ9" s="321"/>
      <c r="AK9" s="321"/>
    </row>
    <row r="10" spans="1:37" s="42" customFormat="1" ht="132" customHeight="1" x14ac:dyDescent="0.2">
      <c r="A10" s="571"/>
      <c r="B10" s="593"/>
      <c r="C10" s="589">
        <v>1.3</v>
      </c>
      <c r="D10" s="591" t="s">
        <v>414</v>
      </c>
      <c r="E10" s="324" t="s">
        <v>415</v>
      </c>
      <c r="F10" s="321"/>
      <c r="G10" s="321">
        <v>1</v>
      </c>
      <c r="H10" s="321" t="s">
        <v>416</v>
      </c>
      <c r="I10" s="321">
        <v>1</v>
      </c>
      <c r="J10" s="335" t="s">
        <v>1376</v>
      </c>
      <c r="K10" s="321">
        <v>1</v>
      </c>
      <c r="L10" s="321" t="s">
        <v>1355</v>
      </c>
      <c r="M10" s="321">
        <v>1</v>
      </c>
      <c r="N10" s="321" t="s">
        <v>448</v>
      </c>
      <c r="O10" s="321">
        <v>1</v>
      </c>
      <c r="P10" s="321" t="s">
        <v>449</v>
      </c>
      <c r="Q10" s="321">
        <v>1</v>
      </c>
      <c r="R10" s="321" t="s">
        <v>450</v>
      </c>
      <c r="S10" s="321">
        <v>1</v>
      </c>
      <c r="T10" s="321" t="s">
        <v>449</v>
      </c>
      <c r="U10" s="321">
        <v>1</v>
      </c>
      <c r="V10" s="321" t="s">
        <v>451</v>
      </c>
      <c r="W10" s="321">
        <v>1</v>
      </c>
      <c r="X10" s="321" t="s">
        <v>416</v>
      </c>
      <c r="Y10" s="321">
        <v>1</v>
      </c>
      <c r="Z10" s="321" t="s">
        <v>452</v>
      </c>
      <c r="AA10" s="321">
        <v>1</v>
      </c>
      <c r="AB10" s="321" t="s">
        <v>453</v>
      </c>
      <c r="AC10" s="321">
        <v>1</v>
      </c>
      <c r="AD10" s="321" t="s">
        <v>452</v>
      </c>
      <c r="AE10" s="321">
        <v>1</v>
      </c>
      <c r="AF10" s="321" t="s">
        <v>1338</v>
      </c>
      <c r="AG10" s="321">
        <v>1</v>
      </c>
      <c r="AH10" s="321"/>
      <c r="AI10" s="321"/>
      <c r="AJ10" s="336" t="s">
        <v>1353</v>
      </c>
      <c r="AK10" s="321">
        <v>1</v>
      </c>
    </row>
    <row r="11" spans="1:37" s="42" customFormat="1" ht="80" x14ac:dyDescent="0.2">
      <c r="A11" s="571"/>
      <c r="B11" s="593"/>
      <c r="C11" s="589"/>
      <c r="D11" s="591"/>
      <c r="E11" s="324" t="s">
        <v>417</v>
      </c>
      <c r="F11" s="321"/>
      <c r="G11" s="321">
        <v>0</v>
      </c>
      <c r="H11" s="321"/>
      <c r="I11" s="321"/>
      <c r="J11" s="335"/>
      <c r="K11" s="321"/>
      <c r="L11" s="321"/>
      <c r="M11" s="321"/>
      <c r="N11" s="321"/>
      <c r="O11" s="321"/>
      <c r="P11" s="321"/>
      <c r="Q11" s="321"/>
      <c r="R11" s="321"/>
      <c r="S11" s="321"/>
      <c r="T11" s="321"/>
      <c r="U11" s="321"/>
      <c r="V11" s="321"/>
      <c r="W11" s="321"/>
      <c r="X11" s="321"/>
      <c r="Y11" s="321"/>
      <c r="Z11" s="321"/>
      <c r="AA11" s="321"/>
      <c r="AB11" s="321"/>
      <c r="AC11" s="321"/>
      <c r="AD11" s="321"/>
      <c r="AE11" s="321"/>
      <c r="AF11" s="321"/>
      <c r="AG11" s="321"/>
      <c r="AH11" s="321" t="s">
        <v>1344</v>
      </c>
      <c r="AI11" s="321">
        <v>0</v>
      </c>
      <c r="AJ11" s="321"/>
      <c r="AK11" s="321"/>
    </row>
    <row r="12" spans="1:37" s="42" customFormat="1" ht="281" customHeight="1" x14ac:dyDescent="0.2">
      <c r="A12" s="550">
        <v>2</v>
      </c>
      <c r="B12" s="594" t="s">
        <v>1406</v>
      </c>
      <c r="C12" s="589">
        <v>2.1</v>
      </c>
      <c r="D12" s="591" t="s">
        <v>1407</v>
      </c>
      <c r="E12" s="324" t="s">
        <v>141</v>
      </c>
      <c r="F12" s="321"/>
      <c r="G12" s="321">
        <v>1</v>
      </c>
      <c r="H12" s="321" t="s">
        <v>1387</v>
      </c>
      <c r="I12" s="321">
        <v>1</v>
      </c>
      <c r="J12" s="321" t="s">
        <v>454</v>
      </c>
      <c r="K12" s="321">
        <v>1</v>
      </c>
      <c r="L12" s="321" t="s">
        <v>1408</v>
      </c>
      <c r="M12" s="321">
        <v>1</v>
      </c>
      <c r="N12" s="336" t="s">
        <v>1409</v>
      </c>
      <c r="O12" s="321">
        <v>1</v>
      </c>
      <c r="P12" s="336" t="s">
        <v>1410</v>
      </c>
      <c r="Q12" s="321">
        <v>1</v>
      </c>
      <c r="R12" s="321" t="s">
        <v>455</v>
      </c>
      <c r="S12" s="321">
        <v>1</v>
      </c>
      <c r="T12" s="336" t="s">
        <v>1411</v>
      </c>
      <c r="U12" s="321">
        <v>1</v>
      </c>
      <c r="V12" s="321" t="s">
        <v>1373</v>
      </c>
      <c r="W12" s="321">
        <v>1</v>
      </c>
      <c r="X12" s="321" t="s">
        <v>1370</v>
      </c>
      <c r="Y12" s="321">
        <v>1</v>
      </c>
      <c r="Z12" s="321" t="s">
        <v>1380</v>
      </c>
      <c r="AA12" s="321">
        <v>1</v>
      </c>
      <c r="AB12" s="326" t="s">
        <v>1374</v>
      </c>
      <c r="AC12" s="321">
        <v>1</v>
      </c>
      <c r="AD12" s="321" t="s">
        <v>1328</v>
      </c>
      <c r="AE12" s="321">
        <v>1</v>
      </c>
      <c r="AF12" s="321" t="s">
        <v>1412</v>
      </c>
      <c r="AG12" s="321">
        <v>1</v>
      </c>
      <c r="AH12" s="321" t="s">
        <v>1412</v>
      </c>
      <c r="AI12" s="321">
        <v>1</v>
      </c>
      <c r="AJ12" s="321" t="s">
        <v>1413</v>
      </c>
      <c r="AK12" s="321">
        <v>1</v>
      </c>
    </row>
    <row r="13" spans="1:37" s="42" customFormat="1" ht="33.75" customHeight="1" x14ac:dyDescent="0.2">
      <c r="A13" s="551"/>
      <c r="B13" s="596"/>
      <c r="C13" s="589"/>
      <c r="D13" s="591"/>
      <c r="E13" s="324" t="s">
        <v>89</v>
      </c>
      <c r="F13" s="321"/>
      <c r="G13" s="321">
        <v>0</v>
      </c>
      <c r="H13" s="321"/>
      <c r="I13" s="321"/>
      <c r="J13" s="321"/>
      <c r="K13" s="321"/>
      <c r="L13" s="321"/>
      <c r="M13" s="321"/>
      <c r="N13" s="321"/>
      <c r="O13" s="321"/>
      <c r="P13" s="321"/>
      <c r="Q13" s="321"/>
      <c r="R13" s="321"/>
      <c r="S13" s="321"/>
      <c r="T13" s="321"/>
      <c r="U13" s="321"/>
      <c r="V13" s="321"/>
      <c r="W13" s="321"/>
      <c r="X13" s="321"/>
      <c r="Y13" s="321"/>
      <c r="Z13" s="321"/>
      <c r="AA13" s="321"/>
      <c r="AB13" s="321"/>
      <c r="AC13" s="321"/>
      <c r="AD13" s="321"/>
      <c r="AE13" s="321"/>
      <c r="AF13" s="321"/>
      <c r="AG13" s="321"/>
      <c r="AH13" s="321"/>
      <c r="AI13" s="321"/>
      <c r="AJ13" s="321"/>
      <c r="AK13" s="321"/>
    </row>
    <row r="14" spans="1:37" s="42" customFormat="1" ht="141" customHeight="1" x14ac:dyDescent="0.2">
      <c r="A14" s="551"/>
      <c r="B14" s="596"/>
      <c r="C14" s="589">
        <v>2.2000000000000002</v>
      </c>
      <c r="D14" s="591" t="s">
        <v>456</v>
      </c>
      <c r="E14" s="324" t="s">
        <v>141</v>
      </c>
      <c r="F14" s="321"/>
      <c r="G14" s="321">
        <v>1</v>
      </c>
      <c r="H14" s="321" t="s">
        <v>457</v>
      </c>
      <c r="I14" s="321">
        <v>1</v>
      </c>
      <c r="J14" s="321" t="s">
        <v>458</v>
      </c>
      <c r="K14" s="321">
        <v>1</v>
      </c>
      <c r="L14" s="321" t="s">
        <v>459</v>
      </c>
      <c r="M14" s="321">
        <v>1</v>
      </c>
      <c r="N14" s="321" t="s">
        <v>460</v>
      </c>
      <c r="O14" s="321">
        <v>1</v>
      </c>
      <c r="P14" s="321" t="s">
        <v>461</v>
      </c>
      <c r="Q14" s="321">
        <v>1</v>
      </c>
      <c r="R14" s="321" t="s">
        <v>462</v>
      </c>
      <c r="S14" s="321">
        <v>1</v>
      </c>
      <c r="T14" s="321" t="s">
        <v>463</v>
      </c>
      <c r="U14" s="321">
        <v>1</v>
      </c>
      <c r="V14" s="321" t="s">
        <v>464</v>
      </c>
      <c r="W14" s="321">
        <v>1</v>
      </c>
      <c r="X14" s="321" t="s">
        <v>465</v>
      </c>
      <c r="Y14" s="321">
        <v>1</v>
      </c>
      <c r="Z14" s="321" t="s">
        <v>466</v>
      </c>
      <c r="AA14" s="321">
        <v>1</v>
      </c>
      <c r="AB14" s="321" t="s">
        <v>1375</v>
      </c>
      <c r="AC14" s="321">
        <v>1</v>
      </c>
      <c r="AD14" s="321" t="s">
        <v>1329</v>
      </c>
      <c r="AE14" s="321">
        <v>1</v>
      </c>
      <c r="AF14" s="321" t="s">
        <v>1339</v>
      </c>
      <c r="AG14" s="321">
        <v>1</v>
      </c>
      <c r="AH14" s="321" t="s">
        <v>1339</v>
      </c>
      <c r="AI14" s="321">
        <v>1</v>
      </c>
      <c r="AJ14" s="321" t="s">
        <v>1339</v>
      </c>
      <c r="AK14" s="321">
        <v>1</v>
      </c>
    </row>
    <row r="15" spans="1:37" s="42" customFormat="1" ht="26.25" customHeight="1" x14ac:dyDescent="0.2">
      <c r="A15" s="551"/>
      <c r="B15" s="596"/>
      <c r="C15" s="589"/>
      <c r="D15" s="591"/>
      <c r="E15" s="324" t="s">
        <v>89</v>
      </c>
      <c r="F15" s="321"/>
      <c r="G15" s="321">
        <v>0</v>
      </c>
      <c r="H15" s="321"/>
      <c r="I15" s="321"/>
      <c r="J15" s="321"/>
      <c r="K15" s="321"/>
      <c r="L15" s="321"/>
      <c r="M15" s="321"/>
      <c r="N15" s="321"/>
      <c r="O15" s="321"/>
      <c r="P15" s="321"/>
      <c r="Q15" s="321"/>
      <c r="R15" s="321"/>
      <c r="S15" s="321"/>
      <c r="T15" s="321"/>
      <c r="U15" s="321"/>
      <c r="V15" s="321"/>
      <c r="W15" s="321"/>
      <c r="X15" s="321"/>
      <c r="Y15" s="321"/>
      <c r="Z15" s="321"/>
      <c r="AA15" s="321"/>
      <c r="AB15" s="321"/>
      <c r="AC15" s="321"/>
      <c r="AD15" s="321"/>
      <c r="AE15" s="321"/>
      <c r="AF15" s="321"/>
      <c r="AG15" s="321"/>
      <c r="AH15" s="321"/>
      <c r="AI15" s="321"/>
      <c r="AJ15" s="321"/>
      <c r="AK15" s="321"/>
    </row>
    <row r="16" spans="1:37" s="42" customFormat="1" ht="285" customHeight="1" x14ac:dyDescent="0.2">
      <c r="A16" s="551"/>
      <c r="B16" s="596"/>
      <c r="C16" s="589">
        <v>2.2999999999999998</v>
      </c>
      <c r="D16" s="590" t="s">
        <v>418</v>
      </c>
      <c r="E16" s="324" t="s">
        <v>165</v>
      </c>
      <c r="F16" s="321"/>
      <c r="G16" s="321">
        <v>1</v>
      </c>
      <c r="H16" s="321" t="s">
        <v>467</v>
      </c>
      <c r="I16" s="321">
        <v>1</v>
      </c>
      <c r="J16" s="321" t="s">
        <v>165</v>
      </c>
      <c r="K16" s="321">
        <v>1</v>
      </c>
      <c r="L16" s="321" t="s">
        <v>1414</v>
      </c>
      <c r="M16" s="321">
        <v>1</v>
      </c>
      <c r="N16" s="321" t="s">
        <v>468</v>
      </c>
      <c r="O16" s="321">
        <v>1</v>
      </c>
      <c r="P16" s="326" t="s">
        <v>1361</v>
      </c>
      <c r="Q16" s="321">
        <v>1</v>
      </c>
      <c r="R16" s="321" t="s">
        <v>455</v>
      </c>
      <c r="S16" s="321">
        <v>1</v>
      </c>
      <c r="T16" s="326" t="s">
        <v>1365</v>
      </c>
      <c r="U16" s="321">
        <v>1</v>
      </c>
      <c r="V16" s="321" t="s">
        <v>1373</v>
      </c>
      <c r="W16" s="321">
        <v>1</v>
      </c>
      <c r="X16" s="321" t="s">
        <v>469</v>
      </c>
      <c r="Y16" s="321">
        <v>1</v>
      </c>
      <c r="Z16" s="321" t="s">
        <v>470</v>
      </c>
      <c r="AA16" s="321">
        <v>1</v>
      </c>
      <c r="AB16" s="326" t="s">
        <v>1374</v>
      </c>
      <c r="AC16" s="321">
        <v>1</v>
      </c>
      <c r="AD16" s="321" t="s">
        <v>1328</v>
      </c>
      <c r="AE16" s="321">
        <v>1</v>
      </c>
      <c r="AF16" s="321" t="s">
        <v>1342</v>
      </c>
      <c r="AG16" s="321">
        <v>1</v>
      </c>
      <c r="AH16" s="321" t="s">
        <v>1342</v>
      </c>
      <c r="AI16" s="321">
        <v>1</v>
      </c>
      <c r="AJ16" s="321" t="s">
        <v>1413</v>
      </c>
      <c r="AK16" s="321">
        <v>1</v>
      </c>
    </row>
    <row r="17" spans="1:37" s="42" customFormat="1" ht="20" x14ac:dyDescent="0.2">
      <c r="A17" s="551"/>
      <c r="B17" s="596"/>
      <c r="C17" s="589"/>
      <c r="D17" s="590"/>
      <c r="E17" s="324" t="s">
        <v>171</v>
      </c>
      <c r="F17" s="321"/>
      <c r="G17" s="321">
        <v>0</v>
      </c>
      <c r="H17" s="321"/>
      <c r="I17" s="321"/>
      <c r="J17" s="321"/>
      <c r="K17" s="321"/>
      <c r="L17" s="321"/>
      <c r="M17" s="321"/>
      <c r="N17" s="321"/>
      <c r="O17" s="321"/>
      <c r="P17" s="321"/>
      <c r="Q17" s="321"/>
      <c r="R17" s="321"/>
      <c r="S17" s="321"/>
      <c r="T17" s="321"/>
      <c r="U17" s="321"/>
      <c r="V17" s="321"/>
      <c r="W17" s="321"/>
      <c r="X17" s="321"/>
      <c r="Y17" s="321"/>
      <c r="Z17" s="321"/>
      <c r="AA17" s="321"/>
      <c r="AB17" s="321"/>
      <c r="AC17" s="321"/>
      <c r="AD17" s="321"/>
      <c r="AE17" s="321"/>
      <c r="AF17" s="321"/>
      <c r="AG17" s="321"/>
      <c r="AH17" s="321"/>
      <c r="AI17" s="321"/>
      <c r="AJ17" s="321"/>
      <c r="AK17" s="321"/>
    </row>
    <row r="18" spans="1:37" s="42" customFormat="1" ht="147" customHeight="1" x14ac:dyDescent="0.2">
      <c r="A18" s="551"/>
      <c r="B18" s="596"/>
      <c r="C18" s="589">
        <v>2.4</v>
      </c>
      <c r="D18" s="588" t="s">
        <v>1415</v>
      </c>
      <c r="E18" s="324" t="s">
        <v>165</v>
      </c>
      <c r="F18" s="321"/>
      <c r="G18" s="321">
        <v>1</v>
      </c>
      <c r="H18" s="321" t="s">
        <v>165</v>
      </c>
      <c r="I18" s="321">
        <v>1</v>
      </c>
      <c r="J18" s="321" t="s">
        <v>1389</v>
      </c>
      <c r="K18" s="321">
        <v>1</v>
      </c>
      <c r="L18" s="321" t="s">
        <v>471</v>
      </c>
      <c r="M18" s="321">
        <v>1</v>
      </c>
      <c r="N18" s="321" t="s">
        <v>1359</v>
      </c>
      <c r="O18" s="321">
        <v>1</v>
      </c>
      <c r="P18" s="321" t="s">
        <v>461</v>
      </c>
      <c r="Q18" s="321">
        <v>1</v>
      </c>
      <c r="R18" s="321" t="s">
        <v>472</v>
      </c>
      <c r="S18" s="321">
        <v>1</v>
      </c>
      <c r="T18" s="321" t="s">
        <v>463</v>
      </c>
      <c r="U18" s="321">
        <v>1</v>
      </c>
      <c r="V18" s="321" t="s">
        <v>464</v>
      </c>
      <c r="W18" s="321">
        <v>1</v>
      </c>
      <c r="X18" s="321" t="s">
        <v>465</v>
      </c>
      <c r="Y18" s="321">
        <v>1</v>
      </c>
      <c r="Z18" s="321" t="s">
        <v>473</v>
      </c>
      <c r="AA18" s="321">
        <v>1</v>
      </c>
      <c r="AB18" s="321" t="s">
        <v>1319</v>
      </c>
      <c r="AC18" s="321">
        <v>1</v>
      </c>
      <c r="AD18" s="321" t="s">
        <v>1323</v>
      </c>
      <c r="AE18" s="321">
        <v>1</v>
      </c>
      <c r="AF18" s="321" t="s">
        <v>1334</v>
      </c>
      <c r="AG18" s="321">
        <v>1</v>
      </c>
      <c r="AH18" s="321" t="s">
        <v>1334</v>
      </c>
      <c r="AI18" s="321">
        <v>1</v>
      </c>
      <c r="AJ18" s="321" t="s">
        <v>1334</v>
      </c>
      <c r="AK18" s="321">
        <v>1</v>
      </c>
    </row>
    <row r="19" spans="1:37" s="42" customFormat="1" ht="27" customHeight="1" x14ac:dyDescent="0.2">
      <c r="A19" s="551"/>
      <c r="B19" s="596"/>
      <c r="C19" s="589"/>
      <c r="D19" s="588"/>
      <c r="E19" s="324" t="s">
        <v>171</v>
      </c>
      <c r="F19" s="321"/>
      <c r="G19" s="321">
        <v>0</v>
      </c>
      <c r="H19" s="321"/>
      <c r="I19" s="321"/>
      <c r="J19" s="321"/>
      <c r="K19" s="321"/>
      <c r="L19" s="321"/>
      <c r="M19" s="321"/>
      <c r="N19" s="321"/>
      <c r="O19" s="321"/>
      <c r="P19" s="321"/>
      <c r="Q19" s="321"/>
      <c r="R19" s="321"/>
      <c r="S19" s="321"/>
      <c r="T19" s="321"/>
      <c r="U19" s="321"/>
      <c r="V19" s="321"/>
      <c r="W19" s="321"/>
      <c r="X19" s="321"/>
      <c r="Y19" s="321"/>
      <c r="Z19" s="321"/>
      <c r="AA19" s="321"/>
      <c r="AB19" s="321"/>
      <c r="AC19" s="321"/>
      <c r="AD19" s="321"/>
      <c r="AE19" s="321"/>
      <c r="AF19" s="321"/>
      <c r="AG19" s="321"/>
      <c r="AH19" s="321"/>
      <c r="AI19" s="321"/>
      <c r="AJ19" s="321"/>
      <c r="AK19" s="321"/>
    </row>
    <row r="20" spans="1:37" s="42" customFormat="1" ht="178" customHeight="1" x14ac:dyDescent="0.2">
      <c r="A20" s="551"/>
      <c r="B20" s="596"/>
      <c r="C20" s="589">
        <v>2.5</v>
      </c>
      <c r="D20" s="594" t="s">
        <v>474</v>
      </c>
      <c r="E20" s="324" t="s">
        <v>165</v>
      </c>
      <c r="F20" s="321"/>
      <c r="G20" s="321">
        <v>1</v>
      </c>
      <c r="H20" s="335" t="s">
        <v>1388</v>
      </c>
      <c r="I20" s="321">
        <v>1</v>
      </c>
      <c r="J20" s="321" t="s">
        <v>475</v>
      </c>
      <c r="K20" s="321">
        <v>1</v>
      </c>
      <c r="L20" s="335" t="s">
        <v>1357</v>
      </c>
      <c r="M20" s="321">
        <v>1</v>
      </c>
      <c r="N20" s="326" t="s">
        <v>476</v>
      </c>
      <c r="O20" s="321">
        <v>1</v>
      </c>
      <c r="P20" s="321"/>
      <c r="Q20" s="321"/>
      <c r="R20" s="321" t="s">
        <v>477</v>
      </c>
      <c r="S20" s="321">
        <v>1</v>
      </c>
      <c r="T20" s="321"/>
      <c r="U20" s="321"/>
      <c r="V20" s="321" t="s">
        <v>1372</v>
      </c>
      <c r="W20" s="321">
        <v>1</v>
      </c>
      <c r="X20" s="321" t="s">
        <v>478</v>
      </c>
      <c r="Y20" s="321">
        <v>1</v>
      </c>
      <c r="Z20" s="321" t="s">
        <v>1383</v>
      </c>
      <c r="AA20" s="321">
        <v>1</v>
      </c>
      <c r="AB20" s="336" t="s">
        <v>1379</v>
      </c>
      <c r="AC20" s="321">
        <v>1</v>
      </c>
      <c r="AD20" s="321" t="s">
        <v>1327</v>
      </c>
      <c r="AE20" s="321">
        <v>1</v>
      </c>
      <c r="AF20" s="321" t="s">
        <v>1343</v>
      </c>
      <c r="AG20" s="321">
        <v>1</v>
      </c>
      <c r="AH20" s="321" t="s">
        <v>1343</v>
      </c>
      <c r="AI20" s="321">
        <v>1</v>
      </c>
      <c r="AJ20" s="321" t="s">
        <v>1352</v>
      </c>
      <c r="AK20" s="321">
        <v>1</v>
      </c>
    </row>
    <row r="21" spans="1:37" s="42" customFormat="1" ht="107" customHeight="1" x14ac:dyDescent="0.2">
      <c r="A21" s="552"/>
      <c r="B21" s="595"/>
      <c r="C21" s="589"/>
      <c r="D21" s="595"/>
      <c r="E21" s="324" t="s">
        <v>171</v>
      </c>
      <c r="F21" s="321"/>
      <c r="G21" s="321">
        <v>0</v>
      </c>
      <c r="H21" s="321"/>
      <c r="I21" s="321"/>
      <c r="J21" s="321"/>
      <c r="K21" s="321"/>
      <c r="L21" s="321"/>
      <c r="M21" s="321"/>
      <c r="N21" s="321"/>
      <c r="O21" s="321"/>
      <c r="P21" s="335" t="s">
        <v>1362</v>
      </c>
      <c r="Q21" s="321">
        <v>0</v>
      </c>
      <c r="R21" s="321"/>
      <c r="S21" s="321"/>
      <c r="T21" s="335" t="s">
        <v>1362</v>
      </c>
      <c r="U21" s="321">
        <v>0</v>
      </c>
      <c r="V21" s="321"/>
      <c r="W21" s="321"/>
      <c r="X21" s="321"/>
      <c r="Y21" s="321"/>
      <c r="Z21" s="321"/>
      <c r="AA21" s="321"/>
      <c r="AB21" s="336"/>
      <c r="AC21" s="321"/>
      <c r="AD21" s="321"/>
      <c r="AE21" s="321"/>
      <c r="AF21" s="321"/>
      <c r="AG21" s="321"/>
      <c r="AH21" s="321"/>
      <c r="AI21" s="321"/>
      <c r="AJ21" s="321"/>
      <c r="AK21" s="321"/>
    </row>
    <row r="22" spans="1:37" s="42" customFormat="1" ht="301" customHeight="1" x14ac:dyDescent="0.2">
      <c r="A22" s="571">
        <v>3</v>
      </c>
      <c r="B22" s="591" t="s">
        <v>421</v>
      </c>
      <c r="C22" s="589">
        <v>3.1</v>
      </c>
      <c r="D22" s="591" t="s">
        <v>1416</v>
      </c>
      <c r="E22" s="324" t="s">
        <v>141</v>
      </c>
      <c r="F22" s="321"/>
      <c r="G22" s="321">
        <v>1</v>
      </c>
      <c r="H22" s="321" t="s">
        <v>1386</v>
      </c>
      <c r="I22" s="321">
        <v>1</v>
      </c>
      <c r="J22" s="321" t="s">
        <v>479</v>
      </c>
      <c r="K22" s="321">
        <v>1</v>
      </c>
      <c r="L22" s="321" t="s">
        <v>1414</v>
      </c>
      <c r="M22" s="321">
        <v>1</v>
      </c>
      <c r="N22" s="336" t="s">
        <v>1417</v>
      </c>
      <c r="O22" s="321">
        <v>1</v>
      </c>
      <c r="P22" s="321" t="s">
        <v>480</v>
      </c>
      <c r="Q22" s="321">
        <v>1</v>
      </c>
      <c r="R22" s="321" t="s">
        <v>481</v>
      </c>
      <c r="S22" s="321">
        <v>1</v>
      </c>
      <c r="T22" s="321" t="s">
        <v>480</v>
      </c>
      <c r="U22" s="321">
        <v>1</v>
      </c>
      <c r="V22" s="321" t="s">
        <v>482</v>
      </c>
      <c r="W22" s="321">
        <v>1</v>
      </c>
      <c r="X22" s="321" t="s">
        <v>1367</v>
      </c>
      <c r="Y22" s="321">
        <v>1</v>
      </c>
      <c r="Z22" s="321" t="s">
        <v>1382</v>
      </c>
      <c r="AA22" s="321">
        <v>1</v>
      </c>
      <c r="AB22" s="321" t="s">
        <v>1418</v>
      </c>
      <c r="AC22" s="321">
        <v>1</v>
      </c>
      <c r="AD22" s="321" t="s">
        <v>1324</v>
      </c>
      <c r="AE22" s="321">
        <v>1</v>
      </c>
      <c r="AF22" s="321" t="s">
        <v>1336</v>
      </c>
      <c r="AG22" s="321">
        <v>1</v>
      </c>
      <c r="AH22" s="321" t="s">
        <v>1336</v>
      </c>
      <c r="AI22" s="321">
        <v>1</v>
      </c>
      <c r="AJ22" s="321" t="s">
        <v>1354</v>
      </c>
      <c r="AK22" s="321">
        <v>1</v>
      </c>
    </row>
    <row r="23" spans="1:37" s="42" customFormat="1" ht="37" customHeight="1" x14ac:dyDescent="0.2">
      <c r="A23" s="571"/>
      <c r="B23" s="591"/>
      <c r="C23" s="589"/>
      <c r="D23" s="591"/>
      <c r="E23" s="324" t="s">
        <v>89</v>
      </c>
      <c r="F23" s="321"/>
      <c r="G23" s="321">
        <v>0</v>
      </c>
      <c r="H23" s="321"/>
      <c r="I23" s="321"/>
      <c r="J23" s="321"/>
      <c r="K23" s="321"/>
      <c r="L23" s="321"/>
      <c r="M23" s="321"/>
      <c r="N23" s="321"/>
      <c r="O23" s="321"/>
      <c r="P23" s="321"/>
      <c r="Q23" s="321"/>
      <c r="R23" s="321"/>
      <c r="S23" s="321"/>
      <c r="T23" s="321"/>
      <c r="U23" s="321"/>
      <c r="V23" s="321"/>
      <c r="W23" s="321"/>
      <c r="X23" s="321"/>
      <c r="Y23" s="321"/>
      <c r="Z23" s="321"/>
      <c r="AA23" s="321"/>
      <c r="AB23" s="321"/>
      <c r="AC23" s="321"/>
      <c r="AD23" s="321"/>
      <c r="AE23" s="321"/>
      <c r="AF23" s="321"/>
      <c r="AG23" s="321"/>
      <c r="AH23" s="321"/>
      <c r="AI23" s="321"/>
      <c r="AJ23" s="321"/>
      <c r="AK23" s="321"/>
    </row>
    <row r="24" spans="1:37" s="42" customFormat="1" ht="190" customHeight="1" x14ac:dyDescent="0.2">
      <c r="A24" s="571"/>
      <c r="B24" s="591"/>
      <c r="C24" s="589">
        <v>3.2</v>
      </c>
      <c r="D24" s="588" t="s">
        <v>422</v>
      </c>
      <c r="E24" s="324" t="s">
        <v>141</v>
      </c>
      <c r="F24" s="321"/>
      <c r="G24" s="321">
        <v>1</v>
      </c>
      <c r="H24" s="321" t="s">
        <v>1386</v>
      </c>
      <c r="I24" s="321">
        <v>1</v>
      </c>
      <c r="J24" s="321" t="s">
        <v>479</v>
      </c>
      <c r="K24" s="321">
        <v>1</v>
      </c>
      <c r="L24" s="321" t="s">
        <v>1419</v>
      </c>
      <c r="M24" s="321">
        <v>1</v>
      </c>
      <c r="N24" s="321" t="s">
        <v>1358</v>
      </c>
      <c r="O24" s="321">
        <v>1</v>
      </c>
      <c r="P24" s="321" t="s">
        <v>483</v>
      </c>
      <c r="Q24" s="321">
        <v>1</v>
      </c>
      <c r="R24" s="321" t="s">
        <v>484</v>
      </c>
      <c r="S24" s="321">
        <v>1</v>
      </c>
      <c r="T24" s="321" t="s">
        <v>483</v>
      </c>
      <c r="U24" s="321">
        <v>1</v>
      </c>
      <c r="V24" s="321" t="s">
        <v>482</v>
      </c>
      <c r="W24" s="321">
        <v>1</v>
      </c>
      <c r="X24" s="321" t="s">
        <v>1366</v>
      </c>
      <c r="Y24" s="321">
        <v>1</v>
      </c>
      <c r="Z24" s="321" t="s">
        <v>1382</v>
      </c>
      <c r="AA24" s="321">
        <v>1</v>
      </c>
      <c r="AB24" s="321" t="s">
        <v>1318</v>
      </c>
      <c r="AC24" s="321">
        <v>1</v>
      </c>
      <c r="AD24" s="321" t="s">
        <v>1326</v>
      </c>
      <c r="AE24" s="321">
        <v>1</v>
      </c>
      <c r="AF24" s="321" t="s">
        <v>1337</v>
      </c>
      <c r="AG24" s="321">
        <v>1</v>
      </c>
      <c r="AH24" s="321" t="s">
        <v>1337</v>
      </c>
      <c r="AI24" s="321">
        <v>1</v>
      </c>
      <c r="AJ24" s="321" t="s">
        <v>1337</v>
      </c>
      <c r="AK24" s="321">
        <v>1</v>
      </c>
    </row>
    <row r="25" spans="1:37" s="42" customFormat="1" ht="20" x14ac:dyDescent="0.2">
      <c r="A25" s="571"/>
      <c r="B25" s="591"/>
      <c r="C25" s="589"/>
      <c r="D25" s="588"/>
      <c r="E25" s="324" t="s">
        <v>89</v>
      </c>
      <c r="F25" s="321"/>
      <c r="G25" s="321">
        <v>0</v>
      </c>
      <c r="H25" s="321"/>
      <c r="I25" s="321"/>
      <c r="J25" s="321"/>
      <c r="K25" s="321"/>
      <c r="L25" s="321"/>
      <c r="M25" s="321"/>
      <c r="N25" s="321"/>
      <c r="O25" s="321"/>
      <c r="P25" s="321"/>
      <c r="Q25" s="321"/>
      <c r="R25" s="321"/>
      <c r="S25" s="321"/>
      <c r="T25" s="321"/>
      <c r="U25" s="321"/>
      <c r="V25" s="321"/>
      <c r="W25" s="321"/>
      <c r="X25" s="321"/>
      <c r="Y25" s="321"/>
      <c r="Z25" s="321"/>
      <c r="AA25" s="321"/>
      <c r="AB25" s="321"/>
      <c r="AC25" s="321"/>
      <c r="AD25" s="321"/>
      <c r="AE25" s="321"/>
      <c r="AF25" s="321"/>
      <c r="AG25" s="321"/>
      <c r="AH25" s="321"/>
      <c r="AI25" s="321"/>
      <c r="AJ25" s="321"/>
      <c r="AK25" s="321"/>
    </row>
    <row r="26" spans="1:37" s="42" customFormat="1" ht="297" customHeight="1" x14ac:dyDescent="0.2">
      <c r="A26" s="571"/>
      <c r="B26" s="591"/>
      <c r="C26" s="589">
        <v>3.3</v>
      </c>
      <c r="D26" s="590" t="s">
        <v>418</v>
      </c>
      <c r="E26" s="324" t="s">
        <v>165</v>
      </c>
      <c r="F26" s="321"/>
      <c r="G26" s="321">
        <v>1</v>
      </c>
      <c r="H26" s="321" t="s">
        <v>1386</v>
      </c>
      <c r="I26" s="321">
        <v>1</v>
      </c>
      <c r="J26" s="321" t="s">
        <v>165</v>
      </c>
      <c r="K26" s="321">
        <v>1</v>
      </c>
      <c r="L26" s="321" t="s">
        <v>1414</v>
      </c>
      <c r="M26" s="321">
        <v>1</v>
      </c>
      <c r="N26" s="336" t="s">
        <v>1417</v>
      </c>
      <c r="O26" s="321">
        <v>1</v>
      </c>
      <c r="P26" s="321" t="s">
        <v>1363</v>
      </c>
      <c r="Q26" s="321">
        <v>1</v>
      </c>
      <c r="R26" s="321" t="s">
        <v>481</v>
      </c>
      <c r="S26" s="321">
        <v>1</v>
      </c>
      <c r="T26" s="321" t="s">
        <v>480</v>
      </c>
      <c r="U26" s="321">
        <v>1</v>
      </c>
      <c r="V26" s="321" t="s">
        <v>165</v>
      </c>
      <c r="W26" s="321">
        <v>1</v>
      </c>
      <c r="X26" s="321" t="s">
        <v>1368</v>
      </c>
      <c r="Y26" s="321">
        <v>1</v>
      </c>
      <c r="Z26" s="321" t="s">
        <v>1382</v>
      </c>
      <c r="AA26" s="321">
        <v>1</v>
      </c>
      <c r="AB26" s="321" t="s">
        <v>1418</v>
      </c>
      <c r="AC26" s="321">
        <v>1</v>
      </c>
      <c r="AD26" s="321" t="s">
        <v>1324</v>
      </c>
      <c r="AE26" s="321">
        <v>1</v>
      </c>
      <c r="AF26" s="321" t="s">
        <v>1336</v>
      </c>
      <c r="AG26" s="321">
        <v>1</v>
      </c>
      <c r="AH26" s="321" t="s">
        <v>1336</v>
      </c>
      <c r="AI26" s="321">
        <v>1</v>
      </c>
      <c r="AJ26" s="321" t="s">
        <v>1351</v>
      </c>
      <c r="AK26" s="321">
        <v>1</v>
      </c>
    </row>
    <row r="27" spans="1:37" s="42" customFormat="1" ht="20" x14ac:dyDescent="0.2">
      <c r="A27" s="571"/>
      <c r="B27" s="591"/>
      <c r="C27" s="589"/>
      <c r="D27" s="590"/>
      <c r="E27" s="324" t="s">
        <v>171</v>
      </c>
      <c r="F27" s="321"/>
      <c r="G27" s="321">
        <v>0</v>
      </c>
      <c r="H27" s="321"/>
      <c r="I27" s="321"/>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row>
    <row r="28" spans="1:37" s="42" customFormat="1" ht="309" customHeight="1" x14ac:dyDescent="0.2">
      <c r="A28" s="571">
        <v>4</v>
      </c>
      <c r="B28" s="588" t="s">
        <v>485</v>
      </c>
      <c r="C28" s="589">
        <v>4.0999999999999996</v>
      </c>
      <c r="D28" s="588" t="s">
        <v>486</v>
      </c>
      <c r="E28" s="324" t="s">
        <v>141</v>
      </c>
      <c r="F28" s="321"/>
      <c r="G28" s="321">
        <v>1</v>
      </c>
      <c r="H28" s="321" t="s">
        <v>1385</v>
      </c>
      <c r="I28" s="321">
        <v>1</v>
      </c>
      <c r="J28" s="321" t="s">
        <v>487</v>
      </c>
      <c r="K28" s="321">
        <v>1</v>
      </c>
      <c r="L28" s="321" t="s">
        <v>1356</v>
      </c>
      <c r="M28" s="321">
        <v>1</v>
      </c>
      <c r="N28" s="336" t="s">
        <v>1417</v>
      </c>
      <c r="O28" s="321">
        <v>1</v>
      </c>
      <c r="P28" s="321" t="s">
        <v>1420</v>
      </c>
      <c r="Q28" s="321">
        <v>1</v>
      </c>
      <c r="R28" s="321" t="s">
        <v>1421</v>
      </c>
      <c r="S28" s="321">
        <v>1</v>
      </c>
      <c r="T28" s="321" t="s">
        <v>1422</v>
      </c>
      <c r="U28" s="321">
        <v>1</v>
      </c>
      <c r="V28" s="321" t="s">
        <v>482</v>
      </c>
      <c r="W28" s="321">
        <v>1</v>
      </c>
      <c r="X28" s="321" t="s">
        <v>1369</v>
      </c>
      <c r="Y28" s="321">
        <v>1</v>
      </c>
      <c r="Z28" s="321" t="s">
        <v>1378</v>
      </c>
      <c r="AA28" s="321">
        <v>1</v>
      </c>
      <c r="AB28" s="321" t="s">
        <v>1317</v>
      </c>
      <c r="AC28" s="321">
        <v>1</v>
      </c>
      <c r="AD28" s="321" t="s">
        <v>1325</v>
      </c>
      <c r="AE28" s="321">
        <v>1</v>
      </c>
      <c r="AF28" s="321" t="s">
        <v>1335</v>
      </c>
      <c r="AG28" s="321">
        <v>1</v>
      </c>
      <c r="AH28" s="321" t="s">
        <v>1335</v>
      </c>
      <c r="AI28" s="321">
        <v>1</v>
      </c>
      <c r="AJ28" s="321" t="s">
        <v>1348</v>
      </c>
      <c r="AK28" s="321">
        <v>1</v>
      </c>
    </row>
    <row r="29" spans="1:37" s="42" customFormat="1" ht="20" x14ac:dyDescent="0.2">
      <c r="A29" s="571"/>
      <c r="B29" s="588"/>
      <c r="C29" s="589"/>
      <c r="D29" s="588"/>
      <c r="E29" s="324" t="s">
        <v>89</v>
      </c>
      <c r="F29" s="321"/>
      <c r="G29" s="321">
        <v>0</v>
      </c>
      <c r="H29" s="321"/>
      <c r="I29" s="321"/>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1"/>
    </row>
    <row r="30" spans="1:37" s="42" customFormat="1" ht="65" customHeight="1" x14ac:dyDescent="0.2">
      <c r="A30" s="571">
        <v>5</v>
      </c>
      <c r="B30" s="591" t="s">
        <v>488</v>
      </c>
      <c r="C30" s="589">
        <v>5.0999999999999996</v>
      </c>
      <c r="D30" s="591" t="s">
        <v>424</v>
      </c>
      <c r="E30" s="324" t="s">
        <v>425</v>
      </c>
      <c r="F30" s="321"/>
      <c r="G30" s="321">
        <v>1</v>
      </c>
      <c r="H30" s="321" t="s">
        <v>489</v>
      </c>
      <c r="I30" s="321">
        <v>1</v>
      </c>
      <c r="J30" s="321" t="s">
        <v>490</v>
      </c>
      <c r="K30" s="321">
        <v>1</v>
      </c>
      <c r="L30" s="321" t="s">
        <v>490</v>
      </c>
      <c r="M30" s="321">
        <v>1</v>
      </c>
      <c r="N30" s="321" t="s">
        <v>491</v>
      </c>
      <c r="O30" s="321">
        <v>1</v>
      </c>
      <c r="P30" s="321" t="s">
        <v>492</v>
      </c>
      <c r="Q30" s="321">
        <v>1</v>
      </c>
      <c r="R30" s="321" t="s">
        <v>493</v>
      </c>
      <c r="S30" s="321">
        <v>1</v>
      </c>
      <c r="T30" s="321" t="s">
        <v>494</v>
      </c>
      <c r="U30" s="321">
        <v>1</v>
      </c>
      <c r="V30" s="321" t="s">
        <v>495</v>
      </c>
      <c r="W30" s="321">
        <v>1</v>
      </c>
      <c r="X30" s="321" t="s">
        <v>496</v>
      </c>
      <c r="Y30" s="321">
        <v>1</v>
      </c>
      <c r="Z30" s="337" t="s">
        <v>497</v>
      </c>
      <c r="AA30" s="321">
        <v>1</v>
      </c>
      <c r="AB30" s="337" t="s">
        <v>1313</v>
      </c>
      <c r="AC30" s="321">
        <v>1</v>
      </c>
      <c r="AD30" s="321" t="s">
        <v>426</v>
      </c>
      <c r="AE30" s="321">
        <v>1</v>
      </c>
      <c r="AF30" s="321" t="s">
        <v>426</v>
      </c>
      <c r="AG30" s="321">
        <v>1</v>
      </c>
      <c r="AH30" s="321" t="s">
        <v>426</v>
      </c>
      <c r="AI30" s="321">
        <v>1</v>
      </c>
      <c r="AJ30" s="321" t="s">
        <v>426</v>
      </c>
      <c r="AK30" s="321">
        <v>1</v>
      </c>
    </row>
    <row r="31" spans="1:37" s="42" customFormat="1" ht="40" x14ac:dyDescent="0.2">
      <c r="A31" s="571"/>
      <c r="B31" s="591"/>
      <c r="C31" s="589"/>
      <c r="D31" s="591"/>
      <c r="E31" s="324" t="s">
        <v>427</v>
      </c>
      <c r="F31" s="321"/>
      <c r="G31" s="321">
        <v>0</v>
      </c>
      <c r="H31" s="321"/>
      <c r="I31" s="321"/>
      <c r="J31" s="321"/>
      <c r="K31" s="321"/>
      <c r="L31" s="321"/>
      <c r="M31" s="321"/>
      <c r="N31" s="321"/>
      <c r="O31" s="321"/>
      <c r="P31" s="321"/>
      <c r="Q31" s="321"/>
      <c r="R31" s="321"/>
      <c r="S31" s="321"/>
      <c r="T31" s="321"/>
      <c r="U31" s="321"/>
      <c r="V31" s="321"/>
      <c r="W31" s="321"/>
      <c r="X31" s="321"/>
      <c r="Y31" s="321"/>
      <c r="Z31" s="321"/>
      <c r="AA31" s="321"/>
      <c r="AB31" s="321"/>
      <c r="AC31" s="321"/>
      <c r="AD31" s="321"/>
      <c r="AE31" s="321"/>
      <c r="AF31" s="321"/>
      <c r="AG31" s="321"/>
      <c r="AH31" s="321"/>
      <c r="AI31" s="321"/>
      <c r="AJ31" s="321"/>
      <c r="AK31" s="321"/>
    </row>
    <row r="32" spans="1:37" s="42" customFormat="1" ht="40" x14ac:dyDescent="0.2">
      <c r="A32" s="571"/>
      <c r="B32" s="591"/>
      <c r="C32" s="589"/>
      <c r="D32" s="591"/>
      <c r="E32" s="324" t="s">
        <v>428</v>
      </c>
      <c r="F32" s="321"/>
      <c r="G32" s="321">
        <v>0</v>
      </c>
      <c r="H32" s="321"/>
      <c r="I32" s="321"/>
      <c r="J32" s="321"/>
      <c r="K32" s="321"/>
      <c r="L32" s="321"/>
      <c r="M32" s="321"/>
      <c r="N32" s="321"/>
      <c r="O32" s="321"/>
      <c r="P32" s="321"/>
      <c r="Q32" s="321"/>
      <c r="R32" s="321"/>
      <c r="S32" s="321"/>
      <c r="T32" s="321"/>
      <c r="U32" s="321"/>
      <c r="V32" s="321"/>
      <c r="W32" s="321"/>
      <c r="X32" s="321"/>
      <c r="Y32" s="321"/>
      <c r="Z32" s="321"/>
      <c r="AA32" s="321"/>
      <c r="AB32" s="321"/>
      <c r="AC32" s="321"/>
      <c r="AD32" s="321"/>
      <c r="AE32" s="321"/>
      <c r="AF32" s="321"/>
      <c r="AG32" s="321"/>
      <c r="AH32" s="321"/>
      <c r="AI32" s="321"/>
      <c r="AJ32" s="321"/>
      <c r="AK32" s="321"/>
    </row>
    <row r="33" spans="1:37" s="42" customFormat="1" ht="60" x14ac:dyDescent="0.2">
      <c r="A33" s="571"/>
      <c r="B33" s="591"/>
      <c r="C33" s="589">
        <v>5.2</v>
      </c>
      <c r="D33" s="591" t="s">
        <v>498</v>
      </c>
      <c r="E33" s="324" t="s">
        <v>429</v>
      </c>
      <c r="F33" s="321"/>
      <c r="G33" s="321">
        <v>1</v>
      </c>
      <c r="H33" s="321" t="s">
        <v>499</v>
      </c>
      <c r="I33" s="321">
        <v>1</v>
      </c>
      <c r="J33" s="321" t="s">
        <v>500</v>
      </c>
      <c r="K33" s="321">
        <v>1</v>
      </c>
      <c r="L33" s="321" t="s">
        <v>501</v>
      </c>
      <c r="M33" s="321">
        <v>1</v>
      </c>
      <c r="N33" s="321" t="s">
        <v>500</v>
      </c>
      <c r="O33" s="321">
        <v>1</v>
      </c>
      <c r="P33" s="321" t="s">
        <v>502</v>
      </c>
      <c r="Q33" s="321">
        <v>1</v>
      </c>
      <c r="R33" s="334" t="s">
        <v>503</v>
      </c>
      <c r="S33" s="321">
        <v>1</v>
      </c>
      <c r="T33" s="321" t="s">
        <v>504</v>
      </c>
      <c r="U33" s="321">
        <v>1</v>
      </c>
      <c r="V33" s="334" t="s">
        <v>505</v>
      </c>
      <c r="W33" s="321">
        <v>1</v>
      </c>
      <c r="X33" s="321" t="s">
        <v>500</v>
      </c>
      <c r="Y33" s="321">
        <v>1</v>
      </c>
      <c r="Z33" s="321" t="s">
        <v>500</v>
      </c>
      <c r="AA33" s="321">
        <v>1</v>
      </c>
      <c r="AB33" s="334" t="s">
        <v>1314</v>
      </c>
      <c r="AC33" s="321">
        <v>1</v>
      </c>
      <c r="AD33" s="321" t="s">
        <v>1321</v>
      </c>
      <c r="AE33" s="321">
        <v>1</v>
      </c>
      <c r="AF33" s="321" t="s">
        <v>1333</v>
      </c>
      <c r="AG33" s="321">
        <v>1</v>
      </c>
      <c r="AH33" s="321" t="s">
        <v>1340</v>
      </c>
      <c r="AI33" s="321">
        <v>1</v>
      </c>
      <c r="AJ33" s="321" t="s">
        <v>1349</v>
      </c>
      <c r="AK33" s="321">
        <v>1</v>
      </c>
    </row>
    <row r="34" spans="1:37" s="42" customFormat="1" ht="20" x14ac:dyDescent="0.2">
      <c r="A34" s="571"/>
      <c r="B34" s="591"/>
      <c r="C34" s="589"/>
      <c r="D34" s="591"/>
      <c r="E34" s="324" t="s">
        <v>430</v>
      </c>
      <c r="F34" s="321"/>
      <c r="G34" s="321">
        <v>0</v>
      </c>
      <c r="H34" s="321"/>
      <c r="I34" s="321"/>
      <c r="J34" s="321"/>
      <c r="K34" s="321"/>
      <c r="L34" s="321"/>
      <c r="M34" s="321"/>
      <c r="N34" s="321"/>
      <c r="O34" s="321"/>
      <c r="P34" s="321"/>
      <c r="Q34" s="321"/>
      <c r="R34" s="321"/>
      <c r="S34" s="321"/>
      <c r="T34" s="321"/>
      <c r="U34" s="321"/>
      <c r="V34" s="321"/>
      <c r="W34" s="321"/>
      <c r="X34" s="321"/>
      <c r="Y34" s="321"/>
      <c r="Z34" s="321"/>
      <c r="AA34" s="321"/>
      <c r="AB34" s="321"/>
      <c r="AC34" s="321"/>
      <c r="AD34" s="321"/>
      <c r="AE34" s="321"/>
      <c r="AF34" s="321"/>
      <c r="AG34" s="321"/>
      <c r="AH34" s="321"/>
      <c r="AI34" s="321"/>
      <c r="AJ34" s="321"/>
      <c r="AK34" s="321"/>
    </row>
    <row r="35" spans="1:37" s="42" customFormat="1" ht="163" customHeight="1" x14ac:dyDescent="0.2">
      <c r="A35" s="571"/>
      <c r="B35" s="591"/>
      <c r="C35" s="333">
        <v>5.3</v>
      </c>
      <c r="D35" s="325" t="s">
        <v>1423</v>
      </c>
      <c r="E35" s="324" t="s">
        <v>419</v>
      </c>
      <c r="F35" s="321"/>
      <c r="G35" s="322" t="s">
        <v>420</v>
      </c>
      <c r="H35" s="321" t="s">
        <v>506</v>
      </c>
      <c r="I35" s="322" t="s">
        <v>420</v>
      </c>
      <c r="J35" s="321" t="s">
        <v>507</v>
      </c>
      <c r="K35" s="322" t="s">
        <v>420</v>
      </c>
      <c r="L35" s="321" t="s">
        <v>508</v>
      </c>
      <c r="M35" s="322" t="s">
        <v>420</v>
      </c>
      <c r="N35" s="321" t="s">
        <v>1424</v>
      </c>
      <c r="O35" s="321" t="s">
        <v>420</v>
      </c>
      <c r="P35" s="321" t="s">
        <v>509</v>
      </c>
      <c r="Q35" s="321" t="s">
        <v>420</v>
      </c>
      <c r="R35" s="321" t="s">
        <v>510</v>
      </c>
      <c r="S35" s="321" t="s">
        <v>420</v>
      </c>
      <c r="T35" s="321" t="s">
        <v>1425</v>
      </c>
      <c r="U35" s="321" t="s">
        <v>420</v>
      </c>
      <c r="V35" s="321" t="s">
        <v>511</v>
      </c>
      <c r="W35" s="322" t="s">
        <v>420</v>
      </c>
      <c r="X35" s="321" t="s">
        <v>1426</v>
      </c>
      <c r="Y35" s="321" t="s">
        <v>420</v>
      </c>
      <c r="Z35" s="321" t="s">
        <v>512</v>
      </c>
      <c r="AA35" s="321" t="s">
        <v>420</v>
      </c>
      <c r="AB35" s="321" t="s">
        <v>1315</v>
      </c>
      <c r="AC35" s="321" t="s">
        <v>420</v>
      </c>
      <c r="AD35" s="321" t="s">
        <v>1320</v>
      </c>
      <c r="AE35" s="321" t="s">
        <v>420</v>
      </c>
      <c r="AF35" s="321" t="s">
        <v>513</v>
      </c>
      <c r="AG35" s="322" t="s">
        <v>420</v>
      </c>
      <c r="AH35" s="321" t="s">
        <v>313</v>
      </c>
      <c r="AI35" s="322" t="s">
        <v>420</v>
      </c>
      <c r="AJ35" s="321" t="s">
        <v>1350</v>
      </c>
      <c r="AK35" s="322" t="s">
        <v>420</v>
      </c>
    </row>
    <row r="36" spans="1:37" s="42" customFormat="1" ht="45.75" customHeight="1" x14ac:dyDescent="0.2">
      <c r="A36" s="571"/>
      <c r="B36" s="591"/>
      <c r="C36" s="589">
        <v>5.4</v>
      </c>
      <c r="D36" s="570" t="s">
        <v>1427</v>
      </c>
      <c r="E36" s="325" t="s">
        <v>1428</v>
      </c>
      <c r="F36" s="321"/>
      <c r="G36" s="321">
        <v>1</v>
      </c>
      <c r="H36" s="334" t="s">
        <v>431</v>
      </c>
      <c r="I36" s="321">
        <v>1</v>
      </c>
      <c r="J36" s="321"/>
      <c r="K36" s="321"/>
      <c r="L36" s="321"/>
      <c r="M36" s="321"/>
      <c r="N36" s="321"/>
      <c r="O36" s="321"/>
      <c r="P36" s="321"/>
      <c r="Q36" s="321"/>
      <c r="R36" s="321"/>
      <c r="S36" s="321"/>
      <c r="T36" s="321"/>
      <c r="U36" s="321"/>
      <c r="V36" s="321"/>
      <c r="W36" s="321"/>
      <c r="X36" s="334" t="s">
        <v>431</v>
      </c>
      <c r="Y36" s="321">
        <v>1</v>
      </c>
      <c r="Z36" s="321" t="s">
        <v>431</v>
      </c>
      <c r="AA36" s="321">
        <v>1</v>
      </c>
      <c r="AB36" s="321"/>
      <c r="AC36" s="321"/>
      <c r="AD36" s="321"/>
      <c r="AE36" s="321"/>
      <c r="AF36" s="321"/>
      <c r="AG36" s="321"/>
      <c r="AH36" s="321"/>
      <c r="AI36" s="321"/>
      <c r="AJ36" s="321"/>
      <c r="AK36" s="321"/>
    </row>
    <row r="37" spans="1:37" s="42" customFormat="1" ht="45" customHeight="1" x14ac:dyDescent="0.2">
      <c r="A37" s="571"/>
      <c r="B37" s="591"/>
      <c r="C37" s="589"/>
      <c r="D37" s="570"/>
      <c r="E37" s="325" t="s">
        <v>236</v>
      </c>
      <c r="F37" s="321"/>
      <c r="G37" s="321" t="s">
        <v>236</v>
      </c>
      <c r="H37" s="321"/>
      <c r="I37" s="321"/>
      <c r="J37" s="321" t="s">
        <v>236</v>
      </c>
      <c r="K37" s="321" t="s">
        <v>236</v>
      </c>
      <c r="L37" s="321" t="s">
        <v>236</v>
      </c>
      <c r="M37" s="321" t="s">
        <v>236</v>
      </c>
      <c r="N37" s="321" t="s">
        <v>236</v>
      </c>
      <c r="O37" s="321" t="s">
        <v>236</v>
      </c>
      <c r="P37" s="321" t="s">
        <v>236</v>
      </c>
      <c r="Q37" s="321" t="s">
        <v>236</v>
      </c>
      <c r="R37" s="321" t="s">
        <v>236</v>
      </c>
      <c r="S37" s="321" t="s">
        <v>236</v>
      </c>
      <c r="T37" s="321" t="s">
        <v>236</v>
      </c>
      <c r="U37" s="321" t="s">
        <v>236</v>
      </c>
      <c r="V37" s="321" t="s">
        <v>236</v>
      </c>
      <c r="W37" s="321" t="s">
        <v>236</v>
      </c>
      <c r="X37" s="321"/>
      <c r="Y37" s="321"/>
      <c r="Z37" s="321"/>
      <c r="AA37" s="321"/>
      <c r="AB37" s="321" t="s">
        <v>236</v>
      </c>
      <c r="AC37" s="321" t="s">
        <v>236</v>
      </c>
      <c r="AD37" s="321" t="s">
        <v>236</v>
      </c>
      <c r="AE37" s="321" t="s">
        <v>236</v>
      </c>
      <c r="AF37" s="321" t="s">
        <v>236</v>
      </c>
      <c r="AG37" s="321" t="s">
        <v>236</v>
      </c>
      <c r="AH37" s="321" t="s">
        <v>236</v>
      </c>
      <c r="AI37" s="321" t="s">
        <v>236</v>
      </c>
      <c r="AJ37" s="321" t="s">
        <v>236</v>
      </c>
      <c r="AK37" s="321" t="s">
        <v>236</v>
      </c>
    </row>
    <row r="38" spans="1:37" s="42" customFormat="1" ht="57" customHeight="1" x14ac:dyDescent="0.2">
      <c r="A38" s="571"/>
      <c r="B38" s="591"/>
      <c r="C38" s="589"/>
      <c r="D38" s="570"/>
      <c r="E38" s="325" t="s">
        <v>1429</v>
      </c>
      <c r="F38" s="321"/>
      <c r="G38" s="321">
        <v>0</v>
      </c>
      <c r="H38" s="321"/>
      <c r="I38" s="321"/>
      <c r="J38" s="321"/>
      <c r="K38" s="321"/>
      <c r="L38" s="321"/>
      <c r="M38" s="321"/>
      <c r="N38" s="321"/>
      <c r="O38" s="321"/>
      <c r="P38" s="321"/>
      <c r="Q38" s="321"/>
      <c r="R38" s="321"/>
      <c r="S38" s="321"/>
      <c r="T38" s="321"/>
      <c r="U38" s="321"/>
      <c r="V38" s="321"/>
      <c r="W38" s="321"/>
      <c r="X38" s="321"/>
      <c r="Y38" s="321"/>
      <c r="Z38" s="321"/>
      <c r="AA38" s="321"/>
      <c r="AB38" s="321"/>
      <c r="AC38" s="321"/>
      <c r="AD38" s="321"/>
      <c r="AE38" s="321"/>
      <c r="AF38" s="321"/>
      <c r="AG38" s="321"/>
      <c r="AH38" s="321"/>
      <c r="AI38" s="321"/>
      <c r="AJ38" s="321"/>
      <c r="AK38" s="321"/>
    </row>
    <row r="39" spans="1:37" s="42" customFormat="1" ht="46.5" customHeight="1" x14ac:dyDescent="0.2">
      <c r="A39" s="571"/>
      <c r="B39" s="591"/>
      <c r="C39" s="589">
        <v>5.5</v>
      </c>
      <c r="D39" s="570" t="s">
        <v>1430</v>
      </c>
      <c r="E39" s="325" t="s">
        <v>1431</v>
      </c>
      <c r="F39" s="321"/>
      <c r="G39" s="321">
        <v>1</v>
      </c>
      <c r="H39" s="321"/>
      <c r="I39" s="321"/>
      <c r="J39" s="321"/>
      <c r="K39" s="321"/>
      <c r="L39" s="321"/>
      <c r="M39" s="321"/>
      <c r="N39" s="321"/>
      <c r="O39" s="321"/>
      <c r="P39" s="321"/>
      <c r="Q39" s="321"/>
      <c r="R39" s="321"/>
      <c r="S39" s="321"/>
      <c r="T39" s="321"/>
      <c r="U39" s="321"/>
      <c r="V39" s="321"/>
      <c r="W39" s="321"/>
      <c r="X39" s="321"/>
      <c r="Y39" s="321"/>
      <c r="Z39" s="321"/>
      <c r="AA39" s="321"/>
      <c r="AB39" s="321"/>
      <c r="AC39" s="321"/>
      <c r="AD39" s="321"/>
      <c r="AE39" s="321"/>
      <c r="AF39" s="321"/>
      <c r="AG39" s="321"/>
      <c r="AH39" s="321"/>
      <c r="AI39" s="321"/>
      <c r="AJ39" s="321"/>
      <c r="AK39" s="321"/>
    </row>
    <row r="40" spans="1:37" s="42" customFormat="1" ht="45.75" customHeight="1" x14ac:dyDescent="0.2">
      <c r="A40" s="571"/>
      <c r="B40" s="591"/>
      <c r="C40" s="589"/>
      <c r="D40" s="570"/>
      <c r="E40" s="325" t="s">
        <v>236</v>
      </c>
      <c r="F40" s="321"/>
      <c r="G40" s="321" t="s">
        <v>236</v>
      </c>
      <c r="H40" s="321" t="s">
        <v>236</v>
      </c>
      <c r="I40" s="321" t="s">
        <v>236</v>
      </c>
      <c r="J40" s="321" t="s">
        <v>236</v>
      </c>
      <c r="K40" s="321" t="s">
        <v>236</v>
      </c>
      <c r="L40" s="321" t="s">
        <v>236</v>
      </c>
      <c r="M40" s="321" t="s">
        <v>236</v>
      </c>
      <c r="N40" s="321" t="s">
        <v>236</v>
      </c>
      <c r="O40" s="321" t="s">
        <v>236</v>
      </c>
      <c r="P40" s="321" t="s">
        <v>236</v>
      </c>
      <c r="Q40" s="321" t="s">
        <v>236</v>
      </c>
      <c r="R40" s="321" t="s">
        <v>236</v>
      </c>
      <c r="S40" s="321" t="s">
        <v>236</v>
      </c>
      <c r="T40" s="321" t="s">
        <v>236</v>
      </c>
      <c r="U40" s="321" t="s">
        <v>236</v>
      </c>
      <c r="V40" s="321" t="s">
        <v>236</v>
      </c>
      <c r="W40" s="321" t="s">
        <v>236</v>
      </c>
      <c r="X40" s="321" t="s">
        <v>236</v>
      </c>
      <c r="Y40" s="321" t="s">
        <v>236</v>
      </c>
      <c r="Z40" s="321" t="s">
        <v>236</v>
      </c>
      <c r="AA40" s="321" t="s">
        <v>236</v>
      </c>
      <c r="AB40" s="321" t="s">
        <v>236</v>
      </c>
      <c r="AC40" s="321" t="s">
        <v>236</v>
      </c>
      <c r="AD40" s="321" t="s">
        <v>236</v>
      </c>
      <c r="AE40" s="321" t="s">
        <v>236</v>
      </c>
      <c r="AF40" s="321" t="s">
        <v>236</v>
      </c>
      <c r="AG40" s="321" t="s">
        <v>236</v>
      </c>
      <c r="AH40" s="321" t="s">
        <v>236</v>
      </c>
      <c r="AI40" s="321" t="s">
        <v>236</v>
      </c>
      <c r="AJ40" s="321" t="s">
        <v>236</v>
      </c>
      <c r="AK40" s="321" t="s">
        <v>236</v>
      </c>
    </row>
    <row r="41" spans="1:37" s="42" customFormat="1" ht="86.25" customHeight="1" x14ac:dyDescent="0.2">
      <c r="A41" s="571"/>
      <c r="B41" s="591"/>
      <c r="C41" s="589"/>
      <c r="D41" s="570"/>
      <c r="E41" s="325" t="s">
        <v>1432</v>
      </c>
      <c r="F41" s="321"/>
      <c r="G41" s="321">
        <v>0</v>
      </c>
      <c r="H41" s="321"/>
      <c r="I41" s="321"/>
      <c r="J41" s="321"/>
      <c r="K41" s="321"/>
      <c r="L41" s="321"/>
      <c r="M41" s="321"/>
      <c r="N41" s="321"/>
      <c r="O41" s="321"/>
      <c r="P41" s="321"/>
      <c r="Q41" s="321"/>
      <c r="R41" s="321"/>
      <c r="S41" s="321"/>
      <c r="T41" s="321"/>
      <c r="U41" s="321"/>
      <c r="V41" s="321"/>
      <c r="W41" s="321"/>
      <c r="X41" s="321"/>
      <c r="Y41" s="321"/>
      <c r="Z41" s="321"/>
      <c r="AA41" s="321"/>
      <c r="AB41" s="321"/>
      <c r="AC41" s="321"/>
      <c r="AD41" s="321"/>
      <c r="AE41" s="321"/>
      <c r="AF41" s="321"/>
      <c r="AG41" s="321"/>
      <c r="AH41" s="321"/>
      <c r="AI41" s="321"/>
      <c r="AJ41" s="321"/>
      <c r="AK41" s="321"/>
    </row>
    <row r="42" spans="1:37" s="42" customFormat="1" ht="44.25" customHeight="1" x14ac:dyDescent="0.2">
      <c r="A42" s="571"/>
      <c r="B42" s="591"/>
      <c r="C42" s="589">
        <v>5.6</v>
      </c>
      <c r="D42" s="591" t="s">
        <v>1433</v>
      </c>
      <c r="E42" s="325" t="s">
        <v>1434</v>
      </c>
      <c r="F42" s="334"/>
      <c r="G42" s="334">
        <v>1</v>
      </c>
      <c r="H42" s="321"/>
      <c r="I42" s="321"/>
      <c r="J42" s="321"/>
      <c r="K42" s="321"/>
      <c r="L42" s="321"/>
      <c r="M42" s="321"/>
      <c r="N42" s="321"/>
      <c r="O42" s="321"/>
      <c r="P42" s="321"/>
      <c r="Q42" s="321"/>
      <c r="R42" s="321"/>
      <c r="S42" s="321"/>
      <c r="T42" s="321"/>
      <c r="U42" s="321"/>
      <c r="V42" s="321"/>
      <c r="W42" s="321"/>
      <c r="X42" s="321"/>
      <c r="Y42" s="321"/>
      <c r="Z42" s="321" t="s">
        <v>431</v>
      </c>
      <c r="AA42" s="321">
        <v>1</v>
      </c>
      <c r="AB42" s="321"/>
      <c r="AC42" s="321"/>
      <c r="AD42" s="321"/>
      <c r="AE42" s="321"/>
      <c r="AF42" s="321"/>
      <c r="AG42" s="321"/>
      <c r="AH42" s="321"/>
      <c r="AI42" s="321"/>
      <c r="AJ42" s="321"/>
      <c r="AK42" s="321"/>
    </row>
    <row r="43" spans="1:37" s="42" customFormat="1" ht="36.75" customHeight="1" x14ac:dyDescent="0.2">
      <c r="A43" s="571"/>
      <c r="B43" s="591"/>
      <c r="C43" s="589"/>
      <c r="D43" s="591"/>
      <c r="E43" s="325" t="s">
        <v>236</v>
      </c>
      <c r="F43" s="334"/>
      <c r="G43" s="334" t="s">
        <v>236</v>
      </c>
      <c r="H43" s="321" t="s">
        <v>236</v>
      </c>
      <c r="I43" s="321" t="s">
        <v>236</v>
      </c>
      <c r="J43" s="321" t="s">
        <v>236</v>
      </c>
      <c r="K43" s="321" t="s">
        <v>236</v>
      </c>
      <c r="L43" s="321" t="s">
        <v>236</v>
      </c>
      <c r="M43" s="321" t="s">
        <v>236</v>
      </c>
      <c r="N43" s="321" t="s">
        <v>236</v>
      </c>
      <c r="O43" s="321" t="s">
        <v>236</v>
      </c>
      <c r="P43" s="321" t="s">
        <v>236</v>
      </c>
      <c r="Q43" s="321" t="s">
        <v>236</v>
      </c>
      <c r="R43" s="321" t="s">
        <v>236</v>
      </c>
      <c r="S43" s="321" t="s">
        <v>236</v>
      </c>
      <c r="T43" s="321" t="s">
        <v>236</v>
      </c>
      <c r="U43" s="321" t="s">
        <v>236</v>
      </c>
      <c r="V43" s="321" t="s">
        <v>236</v>
      </c>
      <c r="W43" s="321" t="s">
        <v>236</v>
      </c>
      <c r="X43" s="321" t="s">
        <v>236</v>
      </c>
      <c r="Y43" s="321" t="s">
        <v>236</v>
      </c>
      <c r="Z43" s="321"/>
      <c r="AA43" s="321"/>
      <c r="AB43" s="321" t="s">
        <v>236</v>
      </c>
      <c r="AC43" s="321" t="s">
        <v>236</v>
      </c>
      <c r="AD43" s="321" t="s">
        <v>236</v>
      </c>
      <c r="AE43" s="321" t="s">
        <v>236</v>
      </c>
      <c r="AF43" s="321" t="s">
        <v>236</v>
      </c>
      <c r="AG43" s="321" t="s">
        <v>236</v>
      </c>
      <c r="AH43" s="321" t="s">
        <v>236</v>
      </c>
      <c r="AI43" s="321" t="s">
        <v>236</v>
      </c>
      <c r="AJ43" s="321" t="s">
        <v>236</v>
      </c>
      <c r="AK43" s="321" t="s">
        <v>236</v>
      </c>
    </row>
    <row r="44" spans="1:37" s="42" customFormat="1" ht="48" customHeight="1" x14ac:dyDescent="0.2">
      <c r="A44" s="571"/>
      <c r="B44" s="591"/>
      <c r="C44" s="589"/>
      <c r="D44" s="591"/>
      <c r="E44" s="325" t="s">
        <v>1435</v>
      </c>
      <c r="F44" s="334"/>
      <c r="G44" s="334">
        <v>0</v>
      </c>
      <c r="H44" s="321"/>
      <c r="I44" s="321"/>
      <c r="J44" s="321"/>
      <c r="K44" s="321"/>
      <c r="L44" s="321"/>
      <c r="M44" s="321"/>
      <c r="N44" s="321"/>
      <c r="O44" s="321"/>
      <c r="P44" s="321"/>
      <c r="Q44" s="321"/>
      <c r="R44" s="321"/>
      <c r="S44" s="321"/>
      <c r="T44" s="321"/>
      <c r="U44" s="321"/>
      <c r="V44" s="321"/>
      <c r="W44" s="321"/>
      <c r="X44" s="321"/>
      <c r="Y44" s="321"/>
      <c r="Z44" s="321"/>
      <c r="AA44" s="321"/>
      <c r="AB44" s="321"/>
      <c r="AC44" s="321"/>
      <c r="AD44" s="321"/>
      <c r="AE44" s="321"/>
      <c r="AF44" s="321"/>
      <c r="AG44" s="321"/>
      <c r="AH44" s="321"/>
      <c r="AI44" s="321"/>
      <c r="AJ44" s="321"/>
      <c r="AK44" s="321"/>
    </row>
    <row r="45" spans="1:37" s="42" customFormat="1" ht="60" x14ac:dyDescent="0.2">
      <c r="A45" s="571">
        <v>6</v>
      </c>
      <c r="B45" s="591" t="s">
        <v>514</v>
      </c>
      <c r="C45" s="589">
        <v>6.1</v>
      </c>
      <c r="D45" s="591" t="s">
        <v>432</v>
      </c>
      <c r="E45" s="324" t="s">
        <v>141</v>
      </c>
      <c r="F45" s="321"/>
      <c r="G45" s="321">
        <v>1</v>
      </c>
      <c r="H45" s="321" t="s">
        <v>515</v>
      </c>
      <c r="I45" s="321">
        <v>1</v>
      </c>
      <c r="J45" s="334" t="s">
        <v>516</v>
      </c>
      <c r="K45" s="321">
        <v>1</v>
      </c>
      <c r="L45" s="334" t="s">
        <v>517</v>
      </c>
      <c r="M45" s="321">
        <v>1</v>
      </c>
      <c r="N45" s="321" t="s">
        <v>518</v>
      </c>
      <c r="O45" s="321">
        <v>1</v>
      </c>
      <c r="P45" s="321" t="s">
        <v>519</v>
      </c>
      <c r="Q45" s="321">
        <v>1</v>
      </c>
      <c r="R45" s="321" t="s">
        <v>519</v>
      </c>
      <c r="S45" s="321">
        <v>1</v>
      </c>
      <c r="T45" s="321" t="s">
        <v>519</v>
      </c>
      <c r="U45" s="321">
        <v>1</v>
      </c>
      <c r="V45" s="321" t="s">
        <v>520</v>
      </c>
      <c r="W45" s="321">
        <v>1</v>
      </c>
      <c r="X45" s="321" t="s">
        <v>521</v>
      </c>
      <c r="Y45" s="321">
        <v>1</v>
      </c>
      <c r="Z45" s="321" t="s">
        <v>522</v>
      </c>
      <c r="AA45" s="321">
        <v>1</v>
      </c>
      <c r="AB45" s="321" t="s">
        <v>522</v>
      </c>
      <c r="AC45" s="321">
        <v>1</v>
      </c>
      <c r="AD45" s="321" t="s">
        <v>1322</v>
      </c>
      <c r="AE45" s="321">
        <v>1</v>
      </c>
      <c r="AF45" s="321" t="s">
        <v>1331</v>
      </c>
      <c r="AG45" s="321">
        <v>1</v>
      </c>
      <c r="AH45" s="321" t="s">
        <v>1331</v>
      </c>
      <c r="AI45" s="321">
        <v>1</v>
      </c>
      <c r="AJ45" s="321" t="s">
        <v>1331</v>
      </c>
      <c r="AK45" s="321">
        <v>1</v>
      </c>
    </row>
    <row r="46" spans="1:37" s="42" customFormat="1" ht="20" x14ac:dyDescent="0.2">
      <c r="A46" s="571"/>
      <c r="B46" s="591"/>
      <c r="C46" s="589"/>
      <c r="D46" s="591"/>
      <c r="E46" s="324" t="s">
        <v>89</v>
      </c>
      <c r="F46" s="321"/>
      <c r="G46" s="321">
        <v>0</v>
      </c>
      <c r="H46" s="321"/>
      <c r="I46" s="321"/>
      <c r="J46" s="321"/>
      <c r="K46" s="321"/>
      <c r="L46" s="321"/>
      <c r="M46" s="321"/>
      <c r="N46" s="321"/>
      <c r="O46" s="321"/>
      <c r="P46" s="321"/>
      <c r="Q46" s="321"/>
      <c r="R46" s="321"/>
      <c r="S46" s="321"/>
      <c r="T46" s="321"/>
      <c r="U46" s="321"/>
      <c r="V46" s="321"/>
      <c r="W46" s="321"/>
      <c r="X46" s="321"/>
      <c r="Y46" s="321"/>
      <c r="Z46" s="321"/>
      <c r="AA46" s="321"/>
      <c r="AB46" s="321"/>
      <c r="AC46" s="321"/>
      <c r="AD46" s="321"/>
      <c r="AE46" s="321"/>
      <c r="AF46" s="321"/>
      <c r="AG46" s="321"/>
      <c r="AH46" s="321"/>
      <c r="AI46" s="321"/>
      <c r="AJ46" s="321"/>
      <c r="AK46" s="321"/>
    </row>
    <row r="47" spans="1:37" s="42" customFormat="1" ht="80" x14ac:dyDescent="0.2">
      <c r="A47" s="571"/>
      <c r="B47" s="591"/>
      <c r="C47" s="589">
        <v>6.2</v>
      </c>
      <c r="D47" s="591" t="s">
        <v>433</v>
      </c>
      <c r="E47" s="324" t="s">
        <v>434</v>
      </c>
      <c r="F47" s="321"/>
      <c r="G47" s="321">
        <v>1</v>
      </c>
      <c r="H47" s="338">
        <v>46022</v>
      </c>
      <c r="I47" s="321">
        <v>1</v>
      </c>
      <c r="J47" s="338">
        <v>46022</v>
      </c>
      <c r="K47" s="321">
        <v>1</v>
      </c>
      <c r="L47" s="338">
        <v>46022</v>
      </c>
      <c r="M47" s="321">
        <v>1</v>
      </c>
      <c r="N47" s="338">
        <v>46022</v>
      </c>
      <c r="O47" s="321">
        <v>1</v>
      </c>
      <c r="P47" s="338">
        <v>46022</v>
      </c>
      <c r="Q47" s="321">
        <v>1</v>
      </c>
      <c r="R47" s="338">
        <v>46022</v>
      </c>
      <c r="S47" s="321">
        <v>1</v>
      </c>
      <c r="T47" s="338" t="s">
        <v>1436</v>
      </c>
      <c r="U47" s="321">
        <v>1</v>
      </c>
      <c r="V47" s="338">
        <v>46022</v>
      </c>
      <c r="W47" s="321">
        <v>1</v>
      </c>
      <c r="X47" s="338">
        <v>46022</v>
      </c>
      <c r="Y47" s="321">
        <v>1</v>
      </c>
      <c r="Z47" s="338">
        <v>46022</v>
      </c>
      <c r="AA47" s="321">
        <v>1</v>
      </c>
      <c r="AB47" s="338">
        <v>46022</v>
      </c>
      <c r="AC47" s="321">
        <v>1</v>
      </c>
      <c r="AD47" s="338">
        <v>46022</v>
      </c>
      <c r="AE47" s="321">
        <v>1</v>
      </c>
      <c r="AF47" s="338">
        <v>46022</v>
      </c>
      <c r="AG47" s="321">
        <v>1</v>
      </c>
      <c r="AH47" s="338">
        <v>46022</v>
      </c>
      <c r="AI47" s="321">
        <v>1</v>
      </c>
      <c r="AJ47" s="338">
        <v>46022</v>
      </c>
      <c r="AK47" s="321">
        <v>1</v>
      </c>
    </row>
    <row r="48" spans="1:37" s="42" customFormat="1" ht="20" x14ac:dyDescent="0.2">
      <c r="A48" s="571"/>
      <c r="B48" s="591"/>
      <c r="C48" s="589"/>
      <c r="D48" s="591"/>
      <c r="E48" s="324" t="s">
        <v>435</v>
      </c>
      <c r="F48" s="321"/>
      <c r="G48" s="321">
        <v>0</v>
      </c>
      <c r="H48" s="321"/>
      <c r="I48" s="321"/>
      <c r="J48" s="321"/>
      <c r="K48" s="321"/>
      <c r="L48" s="321"/>
      <c r="M48" s="321"/>
      <c r="N48" s="321"/>
      <c r="O48" s="321"/>
      <c r="P48" s="321"/>
      <c r="Q48" s="321"/>
      <c r="R48" s="321"/>
      <c r="S48" s="321"/>
      <c r="T48" s="321"/>
      <c r="U48" s="321"/>
      <c r="V48" s="321"/>
      <c r="W48" s="321"/>
      <c r="X48" s="321"/>
      <c r="Y48" s="321"/>
      <c r="Z48" s="321"/>
      <c r="AA48" s="321"/>
      <c r="AB48" s="321"/>
      <c r="AC48" s="321"/>
      <c r="AD48" s="321"/>
      <c r="AE48" s="321"/>
      <c r="AF48" s="321"/>
      <c r="AG48" s="321"/>
      <c r="AH48" s="321"/>
      <c r="AI48" s="321"/>
      <c r="AJ48" s="321"/>
      <c r="AK48" s="321"/>
    </row>
    <row r="49" spans="1:37" s="42" customFormat="1" ht="35" customHeight="1" x14ac:dyDescent="0.2">
      <c r="A49" s="571">
        <v>7</v>
      </c>
      <c r="B49" s="586" t="s">
        <v>1437</v>
      </c>
      <c r="C49" s="587">
        <v>7.1</v>
      </c>
      <c r="D49" s="586" t="s">
        <v>436</v>
      </c>
      <c r="E49" s="325" t="s">
        <v>141</v>
      </c>
      <c r="F49" s="339"/>
      <c r="G49" s="334">
        <v>1</v>
      </c>
      <c r="H49" s="321" t="s">
        <v>141</v>
      </c>
      <c r="I49" s="321">
        <v>1</v>
      </c>
      <c r="J49" s="321" t="s">
        <v>141</v>
      </c>
      <c r="K49" s="321">
        <v>1</v>
      </c>
      <c r="L49" s="321" t="s">
        <v>141</v>
      </c>
      <c r="M49" s="321">
        <v>1</v>
      </c>
      <c r="N49" s="321" t="s">
        <v>141</v>
      </c>
      <c r="O49" s="321">
        <v>1</v>
      </c>
      <c r="P49" s="321" t="s">
        <v>141</v>
      </c>
      <c r="Q49" s="321">
        <v>1</v>
      </c>
      <c r="R49" s="321" t="s">
        <v>141</v>
      </c>
      <c r="S49" s="321">
        <v>1</v>
      </c>
      <c r="T49" s="321" t="s">
        <v>141</v>
      </c>
      <c r="U49" s="321">
        <v>1</v>
      </c>
      <c r="V49" s="321" t="s">
        <v>141</v>
      </c>
      <c r="W49" s="321">
        <v>1</v>
      </c>
      <c r="X49" s="321" t="s">
        <v>141</v>
      </c>
      <c r="Y49" s="321">
        <v>1</v>
      </c>
      <c r="Z49" s="321" t="s">
        <v>141</v>
      </c>
      <c r="AA49" s="321">
        <v>1</v>
      </c>
      <c r="AB49" s="321" t="s">
        <v>141</v>
      </c>
      <c r="AC49" s="321">
        <v>1</v>
      </c>
      <c r="AD49" s="321" t="s">
        <v>141</v>
      </c>
      <c r="AE49" s="321">
        <v>1</v>
      </c>
      <c r="AF49" s="321" t="s">
        <v>141</v>
      </c>
      <c r="AG49" s="321">
        <v>1</v>
      </c>
      <c r="AH49" s="321" t="s">
        <v>141</v>
      </c>
      <c r="AI49" s="321">
        <v>1</v>
      </c>
      <c r="AJ49" s="321" t="s">
        <v>141</v>
      </c>
      <c r="AK49" s="321">
        <v>1</v>
      </c>
    </row>
    <row r="50" spans="1:37" s="42" customFormat="1" ht="35" customHeight="1" x14ac:dyDescent="0.2">
      <c r="A50" s="571"/>
      <c r="B50" s="586"/>
      <c r="C50" s="587"/>
      <c r="D50" s="586"/>
      <c r="E50" s="325" t="s">
        <v>89</v>
      </c>
      <c r="F50" s="339"/>
      <c r="G50" s="334">
        <v>0</v>
      </c>
      <c r="H50" s="321"/>
      <c r="I50" s="321"/>
      <c r="J50" s="321"/>
      <c r="K50" s="321"/>
      <c r="L50" s="321"/>
      <c r="M50" s="321"/>
      <c r="N50" s="321"/>
      <c r="O50" s="321"/>
      <c r="P50" s="321"/>
      <c r="Q50" s="321"/>
      <c r="R50" s="321"/>
      <c r="S50" s="321"/>
      <c r="T50" s="321"/>
      <c r="U50" s="321"/>
      <c r="V50" s="321"/>
      <c r="W50" s="321"/>
      <c r="X50" s="321"/>
      <c r="Y50" s="321"/>
      <c r="Z50" s="321"/>
      <c r="AA50" s="321"/>
      <c r="AB50" s="321"/>
      <c r="AC50" s="321"/>
      <c r="AD50" s="321"/>
      <c r="AE50" s="321"/>
      <c r="AF50" s="321"/>
      <c r="AG50" s="321"/>
      <c r="AH50" s="321"/>
      <c r="AI50" s="321"/>
      <c r="AJ50" s="321"/>
      <c r="AK50" s="321"/>
    </row>
    <row r="51" spans="1:37" s="42" customFormat="1" ht="33" customHeight="1" x14ac:dyDescent="0.2">
      <c r="A51" s="571">
        <v>8</v>
      </c>
      <c r="B51" s="586" t="s">
        <v>1438</v>
      </c>
      <c r="C51" s="587">
        <v>8.1</v>
      </c>
      <c r="D51" s="586" t="s">
        <v>437</v>
      </c>
      <c r="E51" s="325" t="s">
        <v>141</v>
      </c>
      <c r="F51" s="334"/>
      <c r="G51" s="321">
        <v>1</v>
      </c>
      <c r="H51" s="321" t="s">
        <v>523</v>
      </c>
      <c r="I51" s="321">
        <v>1</v>
      </c>
      <c r="J51" s="321" t="s">
        <v>524</v>
      </c>
      <c r="K51" s="321">
        <v>1</v>
      </c>
      <c r="L51" s="321" t="s">
        <v>525</v>
      </c>
      <c r="M51" s="321">
        <v>1</v>
      </c>
      <c r="N51" s="321" t="s">
        <v>525</v>
      </c>
      <c r="O51" s="321">
        <v>1</v>
      </c>
      <c r="P51" s="321" t="s">
        <v>525</v>
      </c>
      <c r="Q51" s="321">
        <v>1</v>
      </c>
      <c r="R51" s="321" t="s">
        <v>526</v>
      </c>
      <c r="S51" s="321">
        <v>1</v>
      </c>
      <c r="T51" s="321" t="s">
        <v>525</v>
      </c>
      <c r="U51" s="321">
        <v>1</v>
      </c>
      <c r="V51" s="321" t="s">
        <v>527</v>
      </c>
      <c r="W51" s="321">
        <v>1</v>
      </c>
      <c r="X51" s="321"/>
      <c r="Y51" s="321"/>
      <c r="Z51" s="321" t="s">
        <v>528</v>
      </c>
      <c r="AA51" s="321">
        <v>1</v>
      </c>
      <c r="AB51" s="321" t="s">
        <v>1312</v>
      </c>
      <c r="AC51" s="321">
        <v>1</v>
      </c>
      <c r="AD51" s="321" t="s">
        <v>1330</v>
      </c>
      <c r="AE51" s="321">
        <v>1</v>
      </c>
      <c r="AF51" s="321" t="s">
        <v>1332</v>
      </c>
      <c r="AG51" s="321">
        <v>1</v>
      </c>
      <c r="AH51" s="321" t="s">
        <v>1332</v>
      </c>
      <c r="AI51" s="321">
        <v>1</v>
      </c>
      <c r="AJ51" s="321" t="s">
        <v>1332</v>
      </c>
      <c r="AK51" s="321">
        <v>1</v>
      </c>
    </row>
    <row r="52" spans="1:37" s="42" customFormat="1" ht="123" customHeight="1" x14ac:dyDescent="0.2">
      <c r="A52" s="571"/>
      <c r="B52" s="586"/>
      <c r="C52" s="587"/>
      <c r="D52" s="586"/>
      <c r="E52" s="325" t="s">
        <v>89</v>
      </c>
      <c r="F52" s="334"/>
      <c r="G52" s="321">
        <v>0</v>
      </c>
      <c r="H52" s="321"/>
      <c r="I52" s="321"/>
      <c r="J52" s="321"/>
      <c r="K52" s="321"/>
      <c r="L52" s="321"/>
      <c r="M52" s="321"/>
      <c r="N52" s="321"/>
      <c r="O52" s="321"/>
      <c r="P52" s="321"/>
      <c r="Q52" s="321"/>
      <c r="R52" s="321"/>
      <c r="S52" s="321"/>
      <c r="T52" s="321"/>
      <c r="U52" s="321"/>
      <c r="V52" s="321"/>
      <c r="W52" s="321"/>
      <c r="X52" s="336" t="s">
        <v>1377</v>
      </c>
      <c r="Y52" s="321">
        <v>0</v>
      </c>
      <c r="Z52" s="321"/>
      <c r="AA52" s="321"/>
      <c r="AB52" s="321"/>
      <c r="AC52" s="321"/>
      <c r="AD52" s="321"/>
      <c r="AE52" s="321"/>
      <c r="AF52" s="321"/>
      <c r="AG52" s="321"/>
      <c r="AH52" s="321"/>
      <c r="AI52" s="321"/>
      <c r="AJ52" s="321"/>
      <c r="AK52" s="321"/>
    </row>
    <row r="53" spans="1:37" s="42" customFormat="1" ht="55" customHeight="1" x14ac:dyDescent="0.2">
      <c r="A53" s="571">
        <v>9</v>
      </c>
      <c r="B53" s="591" t="s">
        <v>529</v>
      </c>
      <c r="C53" s="589">
        <v>9.1</v>
      </c>
      <c r="D53" s="591" t="s">
        <v>530</v>
      </c>
      <c r="E53" s="324" t="s">
        <v>165</v>
      </c>
      <c r="F53" s="321"/>
      <c r="G53" s="321">
        <v>1</v>
      </c>
      <c r="H53" s="321"/>
      <c r="I53" s="321"/>
      <c r="J53" s="321"/>
      <c r="K53" s="321"/>
      <c r="L53" s="321"/>
      <c r="M53" s="321"/>
      <c r="N53" s="321"/>
      <c r="O53" s="321"/>
      <c r="P53" s="321"/>
      <c r="Q53" s="321"/>
      <c r="R53" s="321"/>
      <c r="S53" s="321"/>
      <c r="T53" s="321"/>
      <c r="U53" s="321"/>
      <c r="V53" s="321" t="s">
        <v>431</v>
      </c>
      <c r="W53" s="321">
        <v>1</v>
      </c>
      <c r="X53" s="321"/>
      <c r="Y53" s="321"/>
      <c r="Z53" s="321"/>
      <c r="AA53" s="321"/>
      <c r="AB53" s="321"/>
      <c r="AC53" s="321"/>
      <c r="AD53" s="321"/>
      <c r="AE53" s="321"/>
      <c r="AF53" s="321" t="s">
        <v>1341</v>
      </c>
      <c r="AG53" s="321">
        <v>1</v>
      </c>
      <c r="AH53" s="321"/>
      <c r="AI53" s="321"/>
      <c r="AJ53" s="321" t="s">
        <v>1341</v>
      </c>
      <c r="AK53" s="321">
        <v>1</v>
      </c>
    </row>
    <row r="54" spans="1:37" s="42" customFormat="1" ht="32.5" customHeight="1" x14ac:dyDescent="0.2">
      <c r="A54" s="571"/>
      <c r="B54" s="591"/>
      <c r="C54" s="589"/>
      <c r="D54" s="591"/>
      <c r="E54" s="324" t="s">
        <v>236</v>
      </c>
      <c r="F54" s="321"/>
      <c r="G54" s="321" t="s">
        <v>236</v>
      </c>
      <c r="H54" s="321" t="s">
        <v>236</v>
      </c>
      <c r="I54" s="321" t="s">
        <v>236</v>
      </c>
      <c r="J54" s="321" t="s">
        <v>236</v>
      </c>
      <c r="K54" s="321" t="s">
        <v>236</v>
      </c>
      <c r="L54" s="321" t="s">
        <v>236</v>
      </c>
      <c r="M54" s="321" t="s">
        <v>236</v>
      </c>
      <c r="N54" s="321" t="s">
        <v>236</v>
      </c>
      <c r="O54" s="321" t="s">
        <v>236</v>
      </c>
      <c r="P54" s="321" t="s">
        <v>236</v>
      </c>
      <c r="Q54" s="321" t="s">
        <v>236</v>
      </c>
      <c r="R54" s="321" t="s">
        <v>236</v>
      </c>
      <c r="S54" s="321" t="s">
        <v>236</v>
      </c>
      <c r="T54" s="321" t="s">
        <v>236</v>
      </c>
      <c r="U54" s="321" t="s">
        <v>236</v>
      </c>
      <c r="V54" s="321"/>
      <c r="W54" s="321"/>
      <c r="X54" s="321" t="s">
        <v>236</v>
      </c>
      <c r="Y54" s="321" t="s">
        <v>236</v>
      </c>
      <c r="Z54" s="321" t="s">
        <v>236</v>
      </c>
      <c r="AA54" s="321" t="s">
        <v>236</v>
      </c>
      <c r="AB54" s="321" t="s">
        <v>236</v>
      </c>
      <c r="AC54" s="321" t="s">
        <v>236</v>
      </c>
      <c r="AD54" s="321" t="s">
        <v>236</v>
      </c>
      <c r="AE54" s="321" t="s">
        <v>236</v>
      </c>
      <c r="AF54" s="321"/>
      <c r="AG54" s="321"/>
      <c r="AH54" s="321"/>
      <c r="AI54" s="321"/>
      <c r="AJ54" s="321"/>
      <c r="AK54" s="321"/>
    </row>
    <row r="55" spans="1:37" s="42" customFormat="1" ht="181" customHeight="1" x14ac:dyDescent="0.2">
      <c r="A55" s="571"/>
      <c r="B55" s="591"/>
      <c r="C55" s="589"/>
      <c r="D55" s="591"/>
      <c r="E55" s="324" t="s">
        <v>171</v>
      </c>
      <c r="F55" s="321"/>
      <c r="G55" s="321">
        <v>0</v>
      </c>
      <c r="H55" s="321"/>
      <c r="I55" s="321"/>
      <c r="J55" s="321"/>
      <c r="K55" s="321"/>
      <c r="L55" s="321"/>
      <c r="M55" s="321"/>
      <c r="N55" s="321"/>
      <c r="O55" s="321"/>
      <c r="P55" s="321"/>
      <c r="Q55" s="321"/>
      <c r="R55" s="321"/>
      <c r="S55" s="321"/>
      <c r="T55" s="321"/>
      <c r="U55" s="321"/>
      <c r="V55" s="321"/>
      <c r="W55" s="321"/>
      <c r="X55" s="321"/>
      <c r="Y55" s="321"/>
      <c r="Z55" s="321"/>
      <c r="AA55" s="321"/>
      <c r="AB55" s="321"/>
      <c r="AC55" s="321"/>
      <c r="AD55" s="321"/>
      <c r="AE55" s="321"/>
      <c r="AF55" s="321"/>
      <c r="AG55" s="321"/>
      <c r="AH55" s="321" t="s">
        <v>1347</v>
      </c>
      <c r="AI55" s="321">
        <v>0</v>
      </c>
      <c r="AJ55" s="321"/>
      <c r="AK55" s="321"/>
    </row>
    <row r="56" spans="1:37" s="42" customFormat="1" ht="77.5" customHeight="1" x14ac:dyDescent="0.2">
      <c r="A56" s="571">
        <v>10</v>
      </c>
      <c r="B56" s="591" t="s">
        <v>531</v>
      </c>
      <c r="C56" s="589">
        <v>10.1</v>
      </c>
      <c r="D56" s="591" t="s">
        <v>532</v>
      </c>
      <c r="E56" s="324" t="s">
        <v>165</v>
      </c>
      <c r="F56" s="321"/>
      <c r="G56" s="321">
        <v>1</v>
      </c>
      <c r="H56" s="336" t="s">
        <v>533</v>
      </c>
      <c r="I56" s="321">
        <v>1</v>
      </c>
      <c r="J56" s="340">
        <v>0.26479999999999998</v>
      </c>
      <c r="K56" s="321">
        <v>1</v>
      </c>
      <c r="L56" s="340">
        <v>0.20599999999999999</v>
      </c>
      <c r="M56" s="321">
        <v>1</v>
      </c>
      <c r="N56" s="340" t="s">
        <v>534</v>
      </c>
      <c r="O56" s="321">
        <v>1</v>
      </c>
      <c r="P56" s="340">
        <v>0.22900000000000001</v>
      </c>
      <c r="Q56" s="321">
        <v>1</v>
      </c>
      <c r="R56" s="340">
        <v>0.20799999999999999</v>
      </c>
      <c r="S56" s="321">
        <v>1</v>
      </c>
      <c r="T56" s="340">
        <v>0.22900000000000001</v>
      </c>
      <c r="U56" s="321">
        <v>1</v>
      </c>
      <c r="V56" s="321"/>
      <c r="W56" s="321"/>
      <c r="X56" s="341"/>
      <c r="Y56" s="321"/>
      <c r="Z56" s="340">
        <v>0.26190000000000002</v>
      </c>
      <c r="AA56" s="321">
        <v>1</v>
      </c>
      <c r="AB56" s="321" t="s">
        <v>1439</v>
      </c>
      <c r="AC56" s="321">
        <v>1</v>
      </c>
      <c r="AD56" s="340">
        <v>0.2281</v>
      </c>
      <c r="AE56" s="321">
        <v>1</v>
      </c>
      <c r="AF56" s="321"/>
      <c r="AG56" s="321"/>
      <c r="AH56" s="340"/>
      <c r="AI56" s="321"/>
      <c r="AJ56" s="321"/>
      <c r="AK56" s="321"/>
    </row>
    <row r="57" spans="1:37" s="42" customFormat="1" ht="36" customHeight="1" x14ac:dyDescent="0.2">
      <c r="A57" s="571"/>
      <c r="B57" s="591"/>
      <c r="C57" s="589"/>
      <c r="D57" s="591"/>
      <c r="E57" s="324" t="s">
        <v>236</v>
      </c>
      <c r="F57" s="321"/>
      <c r="G57" s="321" t="s">
        <v>236</v>
      </c>
      <c r="H57" s="321"/>
      <c r="I57" s="321"/>
      <c r="J57" s="321"/>
      <c r="K57" s="321"/>
      <c r="L57" s="321"/>
      <c r="M57" s="321"/>
      <c r="N57" s="321"/>
      <c r="O57" s="321"/>
      <c r="P57" s="321"/>
      <c r="Q57" s="321"/>
      <c r="R57" s="321"/>
      <c r="S57" s="321"/>
      <c r="T57" s="321"/>
      <c r="U57" s="321"/>
      <c r="V57" s="321" t="s">
        <v>236</v>
      </c>
      <c r="W57" s="321" t="s">
        <v>236</v>
      </c>
      <c r="X57" s="321"/>
      <c r="Y57" s="321"/>
      <c r="Z57" s="321"/>
      <c r="AA57" s="321"/>
      <c r="AB57" s="321"/>
      <c r="AC57" s="321"/>
      <c r="AD57" s="321"/>
      <c r="AE57" s="321"/>
      <c r="AF57" s="321" t="s">
        <v>236</v>
      </c>
      <c r="AG57" s="321" t="s">
        <v>236</v>
      </c>
      <c r="AH57" s="321"/>
      <c r="AI57" s="321"/>
      <c r="AJ57" s="321" t="s">
        <v>236</v>
      </c>
      <c r="AK57" s="321" t="s">
        <v>236</v>
      </c>
    </row>
    <row r="58" spans="1:37" s="42" customFormat="1" ht="58.5" customHeight="1" x14ac:dyDescent="0.2">
      <c r="A58" s="571"/>
      <c r="B58" s="591"/>
      <c r="C58" s="589"/>
      <c r="D58" s="591"/>
      <c r="E58" s="324" t="s">
        <v>171</v>
      </c>
      <c r="F58" s="321"/>
      <c r="G58" s="321">
        <v>0</v>
      </c>
      <c r="H58" s="321"/>
      <c r="I58" s="321"/>
      <c r="J58" s="321"/>
      <c r="K58" s="321"/>
      <c r="L58" s="321"/>
      <c r="M58" s="321"/>
      <c r="N58" s="321"/>
      <c r="O58" s="321"/>
      <c r="P58" s="321"/>
      <c r="Q58" s="321"/>
      <c r="R58" s="321"/>
      <c r="S58" s="321"/>
      <c r="T58" s="321"/>
      <c r="U58" s="321"/>
      <c r="V58" s="321"/>
      <c r="W58" s="321"/>
      <c r="X58" s="336" t="s">
        <v>535</v>
      </c>
      <c r="Y58" s="321">
        <v>0</v>
      </c>
      <c r="Z58" s="321"/>
      <c r="AA58" s="321"/>
      <c r="AB58" s="321"/>
      <c r="AC58" s="321"/>
      <c r="AD58" s="321"/>
      <c r="AE58" s="321"/>
      <c r="AF58" s="321"/>
      <c r="AG58" s="321"/>
      <c r="AH58" s="326" t="s">
        <v>1345</v>
      </c>
      <c r="AI58" s="321">
        <v>0</v>
      </c>
      <c r="AJ58" s="321"/>
      <c r="AK58" s="321"/>
    </row>
    <row r="59" spans="1:37" s="42" customFormat="1" ht="128.5" customHeight="1" x14ac:dyDescent="0.2">
      <c r="A59" s="571">
        <v>11</v>
      </c>
      <c r="B59" s="591" t="s">
        <v>536</v>
      </c>
      <c r="C59" s="589">
        <v>11.1</v>
      </c>
      <c r="D59" s="591" t="s">
        <v>1440</v>
      </c>
      <c r="E59" s="324" t="s">
        <v>165</v>
      </c>
      <c r="F59" s="321"/>
      <c r="G59" s="321">
        <v>1</v>
      </c>
      <c r="H59" s="321" t="s">
        <v>538</v>
      </c>
      <c r="I59" s="321">
        <v>1</v>
      </c>
      <c r="J59" s="336" t="s">
        <v>537</v>
      </c>
      <c r="K59" s="321">
        <v>1</v>
      </c>
      <c r="L59" s="321" t="s">
        <v>538</v>
      </c>
      <c r="M59" s="321">
        <v>1</v>
      </c>
      <c r="N59" s="321" t="s">
        <v>538</v>
      </c>
      <c r="O59" s="321">
        <v>1</v>
      </c>
      <c r="P59" s="321" t="s">
        <v>538</v>
      </c>
      <c r="Q59" s="321">
        <v>1</v>
      </c>
      <c r="R59" s="321" t="s">
        <v>539</v>
      </c>
      <c r="S59" s="321">
        <v>1</v>
      </c>
      <c r="T59" s="321" t="s">
        <v>538</v>
      </c>
      <c r="U59" s="321">
        <v>1</v>
      </c>
      <c r="V59" s="321" t="s">
        <v>1441</v>
      </c>
      <c r="W59" s="321">
        <v>1</v>
      </c>
      <c r="X59" s="321" t="s">
        <v>540</v>
      </c>
      <c r="Y59" s="321">
        <v>1</v>
      </c>
      <c r="Z59" s="321" t="s">
        <v>1442</v>
      </c>
      <c r="AA59" s="321">
        <v>1</v>
      </c>
      <c r="AB59" s="321" t="s">
        <v>1316</v>
      </c>
      <c r="AC59" s="321">
        <v>1</v>
      </c>
      <c r="AD59" s="321" t="s">
        <v>538</v>
      </c>
      <c r="AE59" s="321">
        <v>1</v>
      </c>
      <c r="AF59" s="321" t="s">
        <v>1443</v>
      </c>
      <c r="AG59" s="321">
        <v>1</v>
      </c>
      <c r="AH59" s="321"/>
      <c r="AI59" s="321"/>
      <c r="AJ59" s="321" t="s">
        <v>1443</v>
      </c>
      <c r="AK59" s="321">
        <v>1</v>
      </c>
    </row>
    <row r="60" spans="1:37" s="42" customFormat="1" ht="43" customHeight="1" x14ac:dyDescent="0.2">
      <c r="A60" s="571"/>
      <c r="B60" s="591"/>
      <c r="C60" s="589"/>
      <c r="D60" s="591"/>
      <c r="E60" s="324" t="s">
        <v>236</v>
      </c>
      <c r="F60" s="321"/>
      <c r="G60" s="321" t="s">
        <v>236</v>
      </c>
      <c r="H60" s="321"/>
      <c r="I60" s="321"/>
      <c r="J60" s="321"/>
      <c r="K60" s="321"/>
      <c r="L60" s="321"/>
      <c r="M60" s="321"/>
      <c r="N60" s="321"/>
      <c r="O60" s="321"/>
      <c r="P60" s="321"/>
      <c r="Q60" s="321"/>
      <c r="R60" s="321"/>
      <c r="S60" s="321"/>
      <c r="T60" s="321"/>
      <c r="U60" s="321"/>
      <c r="V60" s="321"/>
      <c r="W60" s="321"/>
      <c r="X60" s="321"/>
      <c r="Y60" s="321"/>
      <c r="Z60" s="321"/>
      <c r="AA60" s="321"/>
      <c r="AB60" s="321"/>
      <c r="AC60" s="321"/>
      <c r="AD60" s="321"/>
      <c r="AE60" s="321"/>
      <c r="AF60" s="321"/>
      <c r="AG60" s="321"/>
      <c r="AH60" s="321"/>
      <c r="AI60" s="321"/>
      <c r="AJ60" s="321"/>
      <c r="AK60" s="321"/>
    </row>
    <row r="61" spans="1:37" s="42" customFormat="1" ht="80" customHeight="1" x14ac:dyDescent="0.2">
      <c r="A61" s="571"/>
      <c r="B61" s="591"/>
      <c r="C61" s="589"/>
      <c r="D61" s="591"/>
      <c r="E61" s="324" t="s">
        <v>171</v>
      </c>
      <c r="F61" s="321"/>
      <c r="G61" s="321">
        <v>0</v>
      </c>
      <c r="H61" s="321"/>
      <c r="I61" s="321"/>
      <c r="J61" s="321"/>
      <c r="K61" s="321"/>
      <c r="L61" s="321"/>
      <c r="M61" s="321"/>
      <c r="N61" s="321"/>
      <c r="O61" s="321"/>
      <c r="P61" s="321"/>
      <c r="Q61" s="321"/>
      <c r="R61" s="321"/>
      <c r="S61" s="321"/>
      <c r="T61" s="321"/>
      <c r="U61" s="321"/>
      <c r="V61" s="321"/>
      <c r="W61" s="321"/>
      <c r="X61" s="321"/>
      <c r="Y61" s="321"/>
      <c r="Z61" s="321"/>
      <c r="AA61" s="321"/>
      <c r="AB61" s="321"/>
      <c r="AC61" s="321"/>
      <c r="AD61" s="321"/>
      <c r="AE61" s="321"/>
      <c r="AF61" s="321"/>
      <c r="AG61" s="321"/>
      <c r="AH61" s="336" t="s">
        <v>1346</v>
      </c>
      <c r="AI61" s="321">
        <v>0</v>
      </c>
      <c r="AJ61" s="321"/>
      <c r="AK61" s="321"/>
    </row>
    <row r="62" spans="1:37" s="42" customFormat="1" ht="273.75" customHeight="1" x14ac:dyDescent="0.2">
      <c r="A62" s="592" t="s">
        <v>1444</v>
      </c>
      <c r="B62" s="592"/>
      <c r="C62" s="592"/>
      <c r="D62" s="592"/>
      <c r="E62" s="592"/>
      <c r="F62" s="318"/>
      <c r="G62" s="318" t="s">
        <v>210</v>
      </c>
      <c r="H62" s="342"/>
      <c r="I62" s="342">
        <f>SUM(I6:I61)</f>
        <v>21</v>
      </c>
      <c r="J62" s="342"/>
      <c r="K62" s="342">
        <f>SUM(K6:K61)</f>
        <v>20</v>
      </c>
      <c r="L62" s="342"/>
      <c r="M62" s="342">
        <f>SUM(M6:M61)</f>
        <v>20</v>
      </c>
      <c r="N62" s="342"/>
      <c r="O62" s="342">
        <f>SUM(O6:O61)</f>
        <v>20</v>
      </c>
      <c r="P62" s="342"/>
      <c r="Q62" s="342">
        <f>SUM(Q6:Q61)</f>
        <v>19</v>
      </c>
      <c r="R62" s="342"/>
      <c r="S62" s="342">
        <f>SUM(S6:S61)</f>
        <v>20</v>
      </c>
      <c r="T62" s="342"/>
      <c r="U62" s="342">
        <f>SUM(U6:U61)</f>
        <v>19</v>
      </c>
      <c r="V62" s="342"/>
      <c r="W62" s="342">
        <f>SUM(W6:W61)</f>
        <v>20</v>
      </c>
      <c r="X62" s="342"/>
      <c r="Y62" s="342">
        <f>SUM(Y6:Y61)</f>
        <v>19</v>
      </c>
      <c r="Z62" s="342"/>
      <c r="AA62" s="342">
        <f>SUM(AA6:AA61)</f>
        <v>22</v>
      </c>
      <c r="AB62" s="342"/>
      <c r="AC62" s="342">
        <f>SUM(AC6:AC61)</f>
        <v>19</v>
      </c>
      <c r="AD62" s="342"/>
      <c r="AE62" s="342">
        <f>SUM(AE6:AE61)</f>
        <v>20</v>
      </c>
      <c r="AF62" s="342"/>
      <c r="AG62" s="342">
        <f>SUM(AG6:AG61)</f>
        <v>20</v>
      </c>
      <c r="AH62" s="342"/>
      <c r="AI62" s="342">
        <f>SUM(AI6:AI61)</f>
        <v>17</v>
      </c>
      <c r="AJ62" s="342"/>
      <c r="AK62" s="342">
        <f>SUM(AK6:AK61)</f>
        <v>20</v>
      </c>
    </row>
    <row r="63" spans="1:37" x14ac:dyDescent="0.2">
      <c r="B63" s="234"/>
      <c r="C63" s="299"/>
      <c r="D63" s="299"/>
      <c r="E63" s="258"/>
      <c r="F63" s="262"/>
      <c r="G63" s="258"/>
      <c r="H63" s="257"/>
      <c r="I63" s="257"/>
      <c r="J63" s="257"/>
      <c r="K63" s="257"/>
      <c r="L63" s="257"/>
      <c r="M63" s="257"/>
      <c r="N63" s="257"/>
      <c r="O63" s="257"/>
      <c r="P63" s="257"/>
      <c r="Q63" s="257"/>
      <c r="R63" s="257"/>
      <c r="S63" s="257"/>
      <c r="T63" s="257"/>
      <c r="U63" s="257"/>
      <c r="V63" s="257"/>
      <c r="W63" s="257"/>
      <c r="X63" s="257"/>
      <c r="Y63" s="257"/>
      <c r="Z63" s="257"/>
      <c r="AA63" s="257"/>
      <c r="AB63" s="257"/>
      <c r="AC63" s="257"/>
      <c r="AD63" s="257"/>
      <c r="AE63" s="257"/>
      <c r="AF63" s="257"/>
      <c r="AG63" s="257"/>
      <c r="AH63" s="257"/>
      <c r="AI63" s="257"/>
      <c r="AJ63" s="257"/>
      <c r="AK63" s="257"/>
    </row>
    <row r="64" spans="1:37" ht="29.25" customHeight="1" x14ac:dyDescent="0.2">
      <c r="B64" s="234"/>
      <c r="C64" s="299"/>
      <c r="D64" s="299"/>
      <c r="E64" s="258"/>
      <c r="F64" s="262"/>
      <c r="G64" s="258"/>
      <c r="H64" s="257"/>
      <c r="I64" s="257"/>
      <c r="J64" s="257"/>
      <c r="K64" s="257"/>
      <c r="L64" s="257"/>
      <c r="M64" s="257"/>
      <c r="N64" s="257"/>
      <c r="O64" s="257"/>
      <c r="P64" s="257"/>
      <c r="Q64" s="257"/>
      <c r="R64" s="257"/>
      <c r="S64" s="257"/>
      <c r="T64" s="257"/>
      <c r="U64" s="257"/>
      <c r="V64" s="257"/>
      <c r="W64" s="257"/>
      <c r="X64" s="257"/>
      <c r="Y64" s="257"/>
      <c r="Z64" s="257"/>
      <c r="AA64" s="257"/>
      <c r="AB64" s="257"/>
      <c r="AC64" s="257"/>
      <c r="AD64" s="257"/>
      <c r="AE64" s="257"/>
      <c r="AF64" s="257"/>
      <c r="AG64" s="257"/>
      <c r="AH64" s="257"/>
      <c r="AI64" s="257"/>
      <c r="AJ64" s="257"/>
      <c r="AK64" s="257"/>
    </row>
    <row r="65" spans="2:37" ht="29.25" customHeight="1" x14ac:dyDescent="0.2">
      <c r="B65" s="234"/>
      <c r="C65" s="299"/>
      <c r="D65" s="299"/>
      <c r="E65" s="258"/>
      <c r="F65" s="262"/>
      <c r="G65" s="258"/>
      <c r="H65" s="257"/>
      <c r="I65" s="257"/>
      <c r="J65" s="257"/>
      <c r="K65" s="257"/>
      <c r="L65" s="257"/>
      <c r="M65" s="257"/>
      <c r="N65" s="257"/>
      <c r="O65" s="257"/>
      <c r="P65" s="257"/>
      <c r="Q65" s="257"/>
      <c r="R65" s="257"/>
      <c r="S65" s="257"/>
      <c r="T65" s="257"/>
      <c r="U65" s="257"/>
      <c r="V65" s="257"/>
      <c r="W65" s="257"/>
      <c r="X65" s="257"/>
      <c r="Y65" s="257"/>
      <c r="Z65" s="257"/>
      <c r="AA65" s="257"/>
      <c r="AB65" s="257"/>
      <c r="AC65" s="257"/>
      <c r="AD65" s="257"/>
      <c r="AE65" s="257"/>
      <c r="AF65" s="257"/>
      <c r="AG65" s="257"/>
      <c r="AH65" s="257"/>
      <c r="AI65" s="257"/>
      <c r="AJ65" s="257"/>
      <c r="AK65" s="257"/>
    </row>
    <row r="66" spans="2:37" x14ac:dyDescent="0.2">
      <c r="B66" s="234"/>
      <c r="C66" s="299"/>
      <c r="D66" s="299"/>
      <c r="E66" s="258"/>
      <c r="F66" s="262"/>
      <c r="G66" s="258"/>
      <c r="H66" s="257"/>
      <c r="I66" s="257"/>
      <c r="J66" s="257"/>
      <c r="K66" s="257"/>
      <c r="L66" s="257"/>
      <c r="M66" s="257"/>
      <c r="N66" s="257"/>
      <c r="O66" s="257"/>
      <c r="P66" s="257"/>
      <c r="Q66" s="257"/>
      <c r="R66" s="257"/>
      <c r="S66" s="257"/>
      <c r="T66" s="257"/>
      <c r="U66" s="257"/>
      <c r="V66" s="257"/>
      <c r="W66" s="257"/>
      <c r="X66" s="257"/>
      <c r="Y66" s="257"/>
      <c r="Z66" s="257"/>
      <c r="AA66" s="257"/>
      <c r="AB66" s="257"/>
      <c r="AC66" s="257"/>
      <c r="AD66" s="257"/>
      <c r="AE66" s="257"/>
      <c r="AF66" s="257"/>
      <c r="AG66" s="257"/>
      <c r="AH66" s="257"/>
      <c r="AI66" s="257"/>
      <c r="AJ66" s="257"/>
      <c r="AK66" s="257"/>
    </row>
    <row r="67" spans="2:37" x14ac:dyDescent="0.2">
      <c r="B67" s="234"/>
      <c r="C67" s="299"/>
      <c r="D67" s="299"/>
      <c r="E67" s="258"/>
      <c r="F67" s="262"/>
      <c r="G67" s="258"/>
      <c r="H67" s="257"/>
      <c r="I67" s="257"/>
      <c r="J67" s="257"/>
      <c r="K67" s="257"/>
      <c r="L67" s="257"/>
      <c r="M67" s="257"/>
      <c r="N67" s="257"/>
      <c r="O67" s="257"/>
      <c r="P67" s="257"/>
      <c r="Q67" s="257"/>
      <c r="R67" s="257"/>
      <c r="S67" s="257"/>
      <c r="T67" s="257"/>
      <c r="U67" s="257"/>
      <c r="V67" s="257"/>
      <c r="W67" s="257"/>
      <c r="X67" s="257"/>
      <c r="Y67" s="257"/>
      <c r="Z67" s="257"/>
      <c r="AA67" s="257"/>
      <c r="AB67" s="257"/>
      <c r="AC67" s="257"/>
      <c r="AD67" s="257"/>
      <c r="AE67" s="257"/>
      <c r="AF67" s="257"/>
      <c r="AG67" s="257"/>
      <c r="AH67" s="257"/>
      <c r="AI67" s="257"/>
      <c r="AJ67" s="257"/>
      <c r="AK67" s="257"/>
    </row>
    <row r="68" spans="2:37" x14ac:dyDescent="0.2">
      <c r="B68" s="234"/>
      <c r="C68" s="299"/>
      <c r="D68" s="299"/>
      <c r="E68" s="258"/>
      <c r="F68" s="262"/>
      <c r="G68" s="258"/>
      <c r="H68" s="257"/>
      <c r="I68" s="257"/>
      <c r="J68" s="257"/>
      <c r="K68" s="257"/>
      <c r="L68" s="257"/>
      <c r="M68" s="257"/>
      <c r="N68" s="257"/>
      <c r="O68" s="257"/>
      <c r="P68" s="257"/>
      <c r="Q68" s="257"/>
      <c r="R68" s="257"/>
      <c r="S68" s="257"/>
      <c r="T68" s="257"/>
      <c r="U68" s="257"/>
      <c r="V68" s="257"/>
      <c r="W68" s="257"/>
      <c r="X68" s="257"/>
      <c r="Y68" s="257"/>
      <c r="Z68" s="257"/>
      <c r="AA68" s="257"/>
      <c r="AB68" s="257"/>
      <c r="AC68" s="257"/>
      <c r="AD68" s="257"/>
      <c r="AE68" s="257"/>
      <c r="AF68" s="257"/>
      <c r="AG68" s="257"/>
      <c r="AH68" s="257"/>
      <c r="AI68" s="257"/>
      <c r="AJ68" s="257"/>
      <c r="AK68" s="257"/>
    </row>
    <row r="69" spans="2:37" x14ac:dyDescent="0.2">
      <c r="B69" s="234"/>
      <c r="C69" s="299"/>
      <c r="D69" s="299"/>
      <c r="E69" s="258"/>
      <c r="F69" s="262"/>
      <c r="G69" s="258"/>
      <c r="H69" s="258"/>
      <c r="I69" s="258"/>
      <c r="J69" s="258"/>
      <c r="K69" s="258"/>
      <c r="L69" s="258"/>
      <c r="M69" s="258"/>
      <c r="N69" s="258"/>
      <c r="O69" s="258"/>
      <c r="P69" s="258"/>
      <c r="Q69" s="258"/>
      <c r="R69" s="258"/>
      <c r="S69" s="258"/>
      <c r="T69" s="258"/>
      <c r="U69" s="258"/>
      <c r="V69" s="258"/>
      <c r="W69" s="258"/>
      <c r="X69" s="258"/>
      <c r="Y69" s="258"/>
      <c r="Z69" s="258"/>
      <c r="AA69" s="258"/>
      <c r="AB69" s="258"/>
      <c r="AC69" s="258"/>
      <c r="AD69" s="258"/>
      <c r="AE69" s="258"/>
      <c r="AF69" s="258"/>
      <c r="AG69" s="258"/>
      <c r="AH69" s="258"/>
      <c r="AI69" s="258"/>
      <c r="AJ69" s="258"/>
      <c r="AK69" s="258"/>
    </row>
    <row r="70" spans="2:37" ht="17" x14ac:dyDescent="0.2">
      <c r="B70" s="234"/>
      <c r="C70" s="299"/>
      <c r="D70" s="299" t="s">
        <v>190</v>
      </c>
      <c r="E70" s="258"/>
      <c r="F70" s="262"/>
      <c r="G70" s="258"/>
      <c r="H70" s="286"/>
      <c r="I70" s="257"/>
      <c r="J70" s="286"/>
      <c r="K70" s="286"/>
      <c r="L70" s="286"/>
      <c r="M70" s="286"/>
      <c r="N70" s="286"/>
      <c r="O70" s="286"/>
      <c r="P70" s="286"/>
      <c r="Q70" s="286"/>
      <c r="R70" s="286"/>
      <c r="S70" s="286"/>
      <c r="T70" s="286"/>
      <c r="U70" s="286"/>
      <c r="V70" s="286"/>
      <c r="W70" s="286"/>
      <c r="X70" s="286"/>
      <c r="Y70" s="286"/>
      <c r="Z70" s="286"/>
      <c r="AA70" s="286"/>
      <c r="AB70" s="286"/>
      <c r="AC70" s="286"/>
      <c r="AD70" s="286"/>
      <c r="AE70" s="286"/>
      <c r="AF70" s="286"/>
      <c r="AG70" s="286"/>
      <c r="AH70" s="286"/>
      <c r="AI70" s="286"/>
      <c r="AJ70" s="286"/>
      <c r="AK70" s="286"/>
    </row>
    <row r="71" spans="2:37" x14ac:dyDescent="0.2">
      <c r="B71" s="234"/>
      <c r="C71" s="299"/>
      <c r="D71" s="299"/>
      <c r="E71" s="258"/>
      <c r="F71" s="262"/>
      <c r="G71" s="258"/>
      <c r="H71" s="286"/>
      <c r="I71" s="257"/>
      <c r="J71" s="286"/>
      <c r="K71" s="286"/>
      <c r="L71" s="286"/>
      <c r="M71" s="286"/>
      <c r="N71" s="286"/>
      <c r="O71" s="286"/>
      <c r="P71" s="286"/>
      <c r="Q71" s="286"/>
      <c r="R71" s="286"/>
      <c r="S71" s="286"/>
      <c r="T71" s="286"/>
      <c r="U71" s="286"/>
      <c r="V71" s="286"/>
      <c r="W71" s="286"/>
      <c r="X71" s="286"/>
      <c r="Y71" s="286"/>
      <c r="Z71" s="286"/>
      <c r="AA71" s="286"/>
      <c r="AB71" s="286"/>
      <c r="AC71" s="286"/>
      <c r="AD71" s="286"/>
      <c r="AE71" s="286"/>
      <c r="AF71" s="286"/>
      <c r="AG71" s="286"/>
      <c r="AH71" s="286"/>
      <c r="AI71" s="286"/>
      <c r="AJ71" s="286"/>
      <c r="AK71" s="286"/>
    </row>
    <row r="72" spans="2:37" x14ac:dyDescent="0.2">
      <c r="B72" s="234"/>
      <c r="C72" s="299"/>
      <c r="D72" s="299"/>
      <c r="E72" s="258"/>
      <c r="F72" s="262"/>
      <c r="G72" s="258"/>
      <c r="H72" s="286"/>
      <c r="I72" s="257"/>
      <c r="J72" s="286"/>
      <c r="K72" s="286"/>
      <c r="L72" s="286"/>
      <c r="M72" s="286"/>
      <c r="N72" s="286"/>
      <c r="O72" s="286"/>
      <c r="P72" s="286"/>
      <c r="Q72" s="286"/>
      <c r="R72" s="286"/>
      <c r="S72" s="286"/>
      <c r="T72" s="286"/>
      <c r="U72" s="286"/>
      <c r="V72" s="286"/>
      <c r="W72" s="286"/>
      <c r="X72" s="286"/>
      <c r="Y72" s="286"/>
      <c r="Z72" s="286"/>
      <c r="AA72" s="286"/>
      <c r="AB72" s="286"/>
      <c r="AC72" s="286"/>
      <c r="AD72" s="286"/>
      <c r="AE72" s="286"/>
      <c r="AF72" s="286"/>
      <c r="AG72" s="286"/>
      <c r="AH72" s="286"/>
      <c r="AI72" s="286"/>
      <c r="AJ72" s="286"/>
      <c r="AK72" s="286"/>
    </row>
    <row r="73" spans="2:37" x14ac:dyDescent="0.2">
      <c r="B73" s="234"/>
      <c r="C73" s="299"/>
      <c r="D73" s="299"/>
      <c r="E73" s="258"/>
      <c r="F73" s="262"/>
      <c r="G73" s="258"/>
      <c r="H73" s="286"/>
      <c r="I73" s="257"/>
      <c r="J73" s="286"/>
      <c r="K73" s="286"/>
      <c r="L73" s="286"/>
      <c r="M73" s="286"/>
      <c r="N73" s="286"/>
      <c r="O73" s="286"/>
      <c r="P73" s="286"/>
      <c r="Q73" s="286"/>
      <c r="R73" s="286"/>
      <c r="S73" s="286"/>
      <c r="T73" s="286"/>
      <c r="U73" s="286"/>
      <c r="V73" s="286"/>
      <c r="W73" s="286"/>
      <c r="X73" s="286"/>
      <c r="Y73" s="286"/>
      <c r="Z73" s="286"/>
      <c r="AA73" s="286"/>
      <c r="AB73" s="286"/>
      <c r="AC73" s="286"/>
      <c r="AD73" s="286"/>
      <c r="AE73" s="286"/>
      <c r="AF73" s="286"/>
      <c r="AG73" s="286"/>
      <c r="AH73" s="286"/>
      <c r="AI73" s="286"/>
      <c r="AJ73" s="286"/>
      <c r="AK73" s="286"/>
    </row>
    <row r="74" spans="2:37" x14ac:dyDescent="0.2">
      <c r="B74" s="234"/>
      <c r="C74" s="299"/>
      <c r="D74" s="299"/>
      <c r="E74" s="258"/>
      <c r="F74" s="262"/>
      <c r="G74" s="258"/>
      <c r="H74" s="286"/>
      <c r="I74" s="257"/>
      <c r="J74" s="286"/>
      <c r="K74" s="286"/>
      <c r="L74" s="286"/>
      <c r="M74" s="286"/>
      <c r="N74" s="286"/>
      <c r="O74" s="286"/>
      <c r="P74" s="286"/>
      <c r="Q74" s="286"/>
      <c r="R74" s="286"/>
      <c r="S74" s="286"/>
      <c r="T74" s="286"/>
      <c r="U74" s="286"/>
      <c r="V74" s="286"/>
      <c r="W74" s="286"/>
      <c r="X74" s="286"/>
      <c r="Y74" s="286"/>
      <c r="Z74" s="286"/>
      <c r="AA74" s="286"/>
      <c r="AB74" s="286"/>
      <c r="AC74" s="286"/>
      <c r="AD74" s="286"/>
      <c r="AE74" s="286"/>
      <c r="AF74" s="286"/>
      <c r="AG74" s="286"/>
      <c r="AH74" s="286"/>
      <c r="AI74" s="286"/>
      <c r="AJ74" s="286"/>
      <c r="AK74" s="286"/>
    </row>
    <row r="75" spans="2:37" x14ac:dyDescent="0.2">
      <c r="B75" s="234"/>
      <c r="C75" s="299"/>
      <c r="D75" s="299"/>
      <c r="E75" s="258"/>
      <c r="F75" s="262"/>
      <c r="G75" s="258"/>
      <c r="H75" s="257"/>
      <c r="I75" s="257"/>
      <c r="J75" s="257"/>
      <c r="K75" s="257"/>
      <c r="L75" s="257"/>
      <c r="M75" s="257"/>
      <c r="N75" s="257"/>
      <c r="O75" s="257"/>
      <c r="P75" s="257"/>
      <c r="Q75" s="257"/>
      <c r="R75" s="257"/>
      <c r="S75" s="257"/>
      <c r="T75" s="257"/>
      <c r="U75" s="257"/>
      <c r="V75" s="257"/>
      <c r="W75" s="257"/>
      <c r="X75" s="257"/>
      <c r="Y75" s="257"/>
      <c r="Z75" s="257"/>
      <c r="AA75" s="257"/>
      <c r="AB75" s="257"/>
      <c r="AC75" s="257"/>
      <c r="AD75" s="257"/>
      <c r="AE75" s="257"/>
      <c r="AF75" s="257"/>
      <c r="AG75" s="257"/>
      <c r="AH75" s="257"/>
      <c r="AI75" s="257"/>
      <c r="AJ75" s="257"/>
      <c r="AK75" s="257"/>
    </row>
    <row r="76" spans="2:37" x14ac:dyDescent="0.2">
      <c r="B76" s="234"/>
      <c r="C76" s="299"/>
      <c r="D76" s="299"/>
      <c r="E76" s="258"/>
      <c r="F76" s="262"/>
      <c r="G76" s="258"/>
      <c r="H76" s="257"/>
      <c r="I76" s="257"/>
      <c r="J76" s="257"/>
      <c r="K76" s="257"/>
      <c r="L76" s="257"/>
      <c r="M76" s="257"/>
      <c r="N76" s="257"/>
      <c r="O76" s="257"/>
      <c r="P76" s="257"/>
      <c r="Q76" s="257"/>
      <c r="R76" s="257"/>
      <c r="S76" s="257"/>
      <c r="T76" s="257"/>
      <c r="U76" s="257"/>
      <c r="V76" s="257"/>
      <c r="W76" s="257"/>
      <c r="X76" s="257"/>
      <c r="Y76" s="257"/>
      <c r="Z76" s="257"/>
      <c r="AA76" s="257"/>
      <c r="AB76" s="257"/>
      <c r="AC76" s="257"/>
      <c r="AD76" s="257"/>
      <c r="AE76" s="257"/>
      <c r="AF76" s="257"/>
      <c r="AG76" s="257"/>
      <c r="AH76" s="257"/>
      <c r="AI76" s="257"/>
      <c r="AJ76" s="257"/>
      <c r="AK76" s="257"/>
    </row>
    <row r="77" spans="2:37" x14ac:dyDescent="0.2">
      <c r="B77" s="234"/>
      <c r="C77" s="299"/>
      <c r="D77" s="299"/>
      <c r="E77" s="258"/>
      <c r="F77" s="262"/>
      <c r="G77" s="258"/>
      <c r="H77" s="257"/>
      <c r="I77" s="257"/>
      <c r="J77" s="257"/>
      <c r="K77" s="257"/>
      <c r="L77" s="257"/>
      <c r="M77" s="257"/>
      <c r="N77" s="257"/>
      <c r="O77" s="257"/>
      <c r="P77" s="257"/>
      <c r="Q77" s="257"/>
      <c r="R77" s="257"/>
      <c r="S77" s="257"/>
      <c r="T77" s="257"/>
      <c r="U77" s="257"/>
      <c r="V77" s="257"/>
      <c r="W77" s="257"/>
      <c r="X77" s="257"/>
      <c r="Y77" s="257"/>
      <c r="Z77" s="257"/>
      <c r="AA77" s="257"/>
      <c r="AB77" s="257"/>
      <c r="AC77" s="257"/>
      <c r="AD77" s="257"/>
      <c r="AE77" s="257"/>
      <c r="AF77" s="257"/>
      <c r="AG77" s="257"/>
      <c r="AH77" s="257"/>
      <c r="AI77" s="257"/>
      <c r="AJ77" s="257"/>
      <c r="AK77" s="257"/>
    </row>
    <row r="78" spans="2:37" x14ac:dyDescent="0.2">
      <c r="B78" s="234"/>
      <c r="C78" s="299"/>
      <c r="D78" s="299"/>
      <c r="E78" s="258"/>
      <c r="F78" s="262"/>
      <c r="G78" s="258"/>
      <c r="H78" s="257"/>
      <c r="I78" s="257"/>
      <c r="J78" s="257"/>
      <c r="K78" s="257"/>
      <c r="L78" s="257"/>
      <c r="M78" s="257"/>
      <c r="N78" s="257"/>
      <c r="O78" s="257"/>
      <c r="P78" s="257"/>
      <c r="Q78" s="257"/>
      <c r="R78" s="257"/>
      <c r="S78" s="257"/>
      <c r="T78" s="257"/>
      <c r="U78" s="257"/>
      <c r="V78" s="257"/>
      <c r="W78" s="257"/>
      <c r="X78" s="257"/>
      <c r="Y78" s="257"/>
      <c r="Z78" s="257"/>
      <c r="AA78" s="257"/>
      <c r="AB78" s="257"/>
      <c r="AC78" s="257"/>
      <c r="AD78" s="257"/>
      <c r="AE78" s="257"/>
      <c r="AF78" s="257"/>
      <c r="AG78" s="257"/>
      <c r="AH78" s="257"/>
      <c r="AI78" s="257"/>
      <c r="AJ78" s="257"/>
      <c r="AK78" s="257"/>
    </row>
    <row r="79" spans="2:37" x14ac:dyDescent="0.2">
      <c r="B79" s="234"/>
      <c r="C79" s="299"/>
      <c r="D79" s="299"/>
      <c r="E79" s="258"/>
      <c r="F79" s="262"/>
      <c r="G79" s="258"/>
      <c r="H79" s="36"/>
      <c r="I79" s="258"/>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row>
    <row r="80" spans="2:37" x14ac:dyDescent="0.2">
      <c r="B80" s="234"/>
      <c r="C80" s="299"/>
      <c r="D80" s="299"/>
      <c r="E80" s="258"/>
      <c r="F80" s="36"/>
      <c r="G80" s="258"/>
      <c r="H80" s="36"/>
      <c r="I80" s="258"/>
      <c r="J80" s="36"/>
      <c r="K80" s="197"/>
      <c r="L80" s="36"/>
      <c r="M80" s="197"/>
      <c r="N80" s="36"/>
      <c r="O80" s="197"/>
      <c r="P80" s="36"/>
      <c r="Q80" s="197"/>
      <c r="R80" s="36"/>
      <c r="S80" s="197"/>
      <c r="T80" s="36"/>
      <c r="U80" s="197"/>
      <c r="V80" s="36"/>
      <c r="W80" s="197"/>
      <c r="X80" s="36"/>
      <c r="Y80" s="197"/>
      <c r="Z80" s="36"/>
      <c r="AA80" s="197"/>
      <c r="AB80" s="36"/>
      <c r="AC80" s="197"/>
      <c r="AD80" s="36"/>
      <c r="AE80" s="197"/>
      <c r="AF80" s="36"/>
      <c r="AG80" s="197"/>
      <c r="AH80" s="36"/>
      <c r="AI80" s="197"/>
      <c r="AJ80" s="36"/>
      <c r="AK80" s="197"/>
    </row>
    <row r="81" spans="2:37" x14ac:dyDescent="0.2">
      <c r="B81" s="234"/>
      <c r="C81" s="299"/>
      <c r="D81" s="299"/>
      <c r="E81" s="258"/>
      <c r="F81" s="262"/>
      <c r="G81" s="258"/>
      <c r="H81" s="257"/>
      <c r="I81" s="257"/>
      <c r="J81" s="257"/>
      <c r="K81" s="257"/>
      <c r="L81" s="257"/>
      <c r="M81" s="257"/>
      <c r="N81" s="257"/>
      <c r="O81" s="257"/>
      <c r="P81" s="257"/>
      <c r="Q81" s="257"/>
      <c r="R81" s="257"/>
      <c r="S81" s="257"/>
      <c r="T81" s="257"/>
      <c r="U81" s="257"/>
      <c r="V81" s="257"/>
      <c r="W81" s="257"/>
      <c r="X81" s="257"/>
      <c r="Y81" s="257"/>
      <c r="Z81" s="257"/>
      <c r="AA81" s="257"/>
      <c r="AB81" s="257"/>
      <c r="AC81" s="257"/>
      <c r="AD81" s="257"/>
      <c r="AE81" s="257"/>
      <c r="AF81" s="257"/>
      <c r="AG81" s="257"/>
      <c r="AH81" s="257"/>
      <c r="AI81" s="257"/>
      <c r="AJ81" s="257"/>
      <c r="AK81" s="257"/>
    </row>
    <row r="82" spans="2:37" x14ac:dyDescent="0.2">
      <c r="B82" s="234"/>
      <c r="C82" s="299"/>
      <c r="D82" s="299"/>
      <c r="E82" s="258"/>
      <c r="F82" s="262"/>
      <c r="G82" s="258"/>
      <c r="H82" s="257"/>
      <c r="I82" s="257"/>
      <c r="J82" s="257"/>
      <c r="K82" s="257"/>
      <c r="L82" s="257"/>
      <c r="M82" s="257"/>
      <c r="N82" s="257"/>
      <c r="O82" s="257"/>
      <c r="P82" s="257"/>
      <c r="Q82" s="257"/>
      <c r="R82" s="257"/>
      <c r="S82" s="257"/>
      <c r="T82" s="257"/>
      <c r="U82" s="257"/>
      <c r="V82" s="257"/>
      <c r="W82" s="257"/>
      <c r="X82" s="257"/>
      <c r="Y82" s="257"/>
      <c r="Z82" s="257"/>
      <c r="AA82" s="257"/>
      <c r="AB82" s="257"/>
      <c r="AC82" s="257"/>
      <c r="AD82" s="257"/>
      <c r="AE82" s="257"/>
      <c r="AF82" s="257"/>
      <c r="AG82" s="257"/>
      <c r="AH82" s="257"/>
      <c r="AI82" s="257"/>
      <c r="AJ82" s="257"/>
      <c r="AK82" s="257"/>
    </row>
    <row r="83" spans="2:37" x14ac:dyDescent="0.2">
      <c r="B83" s="234"/>
      <c r="C83" s="299"/>
      <c r="D83" s="299"/>
      <c r="E83" s="258"/>
      <c r="F83" s="262"/>
      <c r="G83" s="258"/>
      <c r="H83" s="257"/>
      <c r="I83" s="257"/>
      <c r="J83" s="257"/>
      <c r="K83" s="257"/>
      <c r="L83" s="257"/>
      <c r="M83" s="257"/>
      <c r="N83" s="257"/>
      <c r="O83" s="257"/>
      <c r="P83" s="257"/>
      <c r="Q83" s="257"/>
      <c r="R83" s="257"/>
      <c r="S83" s="257"/>
      <c r="T83" s="257"/>
      <c r="U83" s="257"/>
      <c r="V83" s="257"/>
      <c r="W83" s="257"/>
      <c r="X83" s="257"/>
      <c r="Y83" s="257"/>
      <c r="Z83" s="257"/>
      <c r="AA83" s="257"/>
      <c r="AB83" s="257"/>
      <c r="AC83" s="257"/>
      <c r="AD83" s="257"/>
      <c r="AE83" s="257"/>
      <c r="AF83" s="257"/>
      <c r="AG83" s="257"/>
      <c r="AH83" s="257"/>
      <c r="AI83" s="257"/>
      <c r="AJ83" s="257"/>
      <c r="AK83" s="257"/>
    </row>
    <row r="84" spans="2:37" x14ac:dyDescent="0.2">
      <c r="B84" s="234"/>
      <c r="C84" s="299"/>
      <c r="D84" s="299"/>
      <c r="E84" s="258"/>
      <c r="F84" s="262"/>
      <c r="G84" s="258"/>
      <c r="H84" s="257"/>
      <c r="I84" s="257"/>
      <c r="J84" s="257"/>
      <c r="K84" s="257"/>
      <c r="L84" s="257"/>
      <c r="M84" s="257"/>
      <c r="N84" s="257"/>
      <c r="O84" s="257"/>
      <c r="P84" s="257"/>
      <c r="Q84" s="257"/>
      <c r="R84" s="257"/>
      <c r="S84" s="257"/>
      <c r="T84" s="257"/>
      <c r="U84" s="257"/>
      <c r="V84" s="257"/>
      <c r="W84" s="257"/>
      <c r="X84" s="257"/>
      <c r="Y84" s="257"/>
      <c r="Z84" s="257"/>
      <c r="AA84" s="257"/>
      <c r="AB84" s="257"/>
      <c r="AC84" s="257"/>
      <c r="AD84" s="257"/>
      <c r="AE84" s="257"/>
      <c r="AF84" s="257"/>
      <c r="AG84" s="257"/>
      <c r="AH84" s="257"/>
      <c r="AI84" s="257"/>
      <c r="AJ84" s="257"/>
      <c r="AK84" s="257"/>
    </row>
    <row r="85" spans="2:37" x14ac:dyDescent="0.2">
      <c r="B85" s="234"/>
      <c r="C85" s="299"/>
      <c r="D85" s="299"/>
      <c r="E85" s="258"/>
      <c r="F85" s="262"/>
      <c r="G85" s="258"/>
      <c r="H85" s="257"/>
      <c r="I85" s="257"/>
      <c r="J85" s="257"/>
      <c r="K85" s="257"/>
      <c r="L85" s="257"/>
      <c r="M85" s="257"/>
      <c r="N85" s="257"/>
      <c r="O85" s="257"/>
      <c r="P85" s="257"/>
      <c r="Q85" s="257"/>
      <c r="R85" s="257"/>
      <c r="S85" s="257"/>
      <c r="T85" s="257"/>
      <c r="U85" s="257"/>
      <c r="V85" s="257"/>
      <c r="W85" s="257"/>
      <c r="X85" s="257"/>
      <c r="Y85" s="257"/>
      <c r="Z85" s="257"/>
      <c r="AA85" s="257"/>
      <c r="AB85" s="257"/>
      <c r="AC85" s="257"/>
      <c r="AD85" s="257"/>
      <c r="AE85" s="257"/>
      <c r="AF85" s="257"/>
      <c r="AG85" s="257"/>
      <c r="AH85" s="257"/>
      <c r="AI85" s="257"/>
      <c r="AJ85" s="257"/>
      <c r="AK85" s="257"/>
    </row>
    <row r="86" spans="2:37" x14ac:dyDescent="0.2">
      <c r="B86" s="234"/>
      <c r="C86" s="299"/>
      <c r="D86" s="299"/>
      <c r="E86" s="258"/>
      <c r="F86" s="262"/>
      <c r="G86" s="258"/>
      <c r="H86" s="257"/>
      <c r="I86" s="257"/>
      <c r="J86" s="257"/>
      <c r="K86" s="257"/>
      <c r="L86" s="257"/>
      <c r="M86" s="257"/>
      <c r="N86" s="257"/>
      <c r="O86" s="257"/>
      <c r="P86" s="257"/>
      <c r="Q86" s="257"/>
      <c r="R86" s="257"/>
      <c r="S86" s="257"/>
      <c r="T86" s="257"/>
      <c r="U86" s="257"/>
      <c r="V86" s="257"/>
      <c r="W86" s="257"/>
      <c r="X86" s="257"/>
      <c r="Y86" s="257"/>
      <c r="Z86" s="257"/>
      <c r="AA86" s="257"/>
      <c r="AB86" s="257"/>
      <c r="AC86" s="257"/>
      <c r="AD86" s="257"/>
      <c r="AE86" s="257"/>
      <c r="AF86" s="257"/>
      <c r="AG86" s="257"/>
      <c r="AH86" s="257"/>
      <c r="AI86" s="257"/>
      <c r="AJ86" s="257"/>
      <c r="AK86" s="257"/>
    </row>
    <row r="87" spans="2:37" x14ac:dyDescent="0.2">
      <c r="B87" s="234"/>
      <c r="C87" s="299"/>
      <c r="D87" s="299"/>
      <c r="E87" s="258"/>
      <c r="F87" s="262"/>
      <c r="G87" s="258"/>
      <c r="H87" s="257"/>
      <c r="I87" s="257"/>
      <c r="J87" s="257"/>
      <c r="K87" s="257"/>
      <c r="L87" s="257"/>
      <c r="M87" s="257"/>
      <c r="N87" s="257"/>
      <c r="O87" s="257"/>
      <c r="P87" s="257"/>
      <c r="Q87" s="257"/>
      <c r="R87" s="257"/>
      <c r="S87" s="257"/>
      <c r="T87" s="257"/>
      <c r="U87" s="257"/>
      <c r="V87" s="257"/>
      <c r="W87" s="257"/>
      <c r="X87" s="257"/>
      <c r="Y87" s="257"/>
      <c r="Z87" s="257"/>
      <c r="AA87" s="257"/>
      <c r="AB87" s="257"/>
      <c r="AC87" s="257"/>
      <c r="AD87" s="257"/>
      <c r="AE87" s="257"/>
      <c r="AF87" s="257"/>
      <c r="AG87" s="257"/>
      <c r="AH87" s="257"/>
      <c r="AI87" s="257"/>
      <c r="AJ87" s="257"/>
      <c r="AK87" s="257"/>
    </row>
    <row r="88" spans="2:37" x14ac:dyDescent="0.2">
      <c r="B88" s="234"/>
      <c r="C88" s="299"/>
      <c r="D88" s="299"/>
      <c r="E88" s="258"/>
      <c r="F88" s="262"/>
      <c r="G88" s="258"/>
      <c r="H88" s="257"/>
      <c r="I88" s="257"/>
      <c r="J88" s="257"/>
      <c r="K88" s="257"/>
      <c r="L88" s="257"/>
      <c r="M88" s="257"/>
      <c r="N88" s="257"/>
      <c r="O88" s="257"/>
      <c r="P88" s="257"/>
      <c r="Q88" s="257"/>
      <c r="R88" s="257"/>
      <c r="S88" s="257"/>
      <c r="T88" s="257"/>
      <c r="U88" s="257"/>
      <c r="V88" s="257"/>
      <c r="W88" s="257"/>
      <c r="X88" s="257"/>
      <c r="Y88" s="257"/>
      <c r="Z88" s="257"/>
      <c r="AA88" s="257"/>
      <c r="AB88" s="257"/>
      <c r="AC88" s="257"/>
      <c r="AD88" s="257"/>
      <c r="AE88" s="257"/>
      <c r="AF88" s="257"/>
      <c r="AG88" s="257"/>
      <c r="AH88" s="257"/>
      <c r="AI88" s="257"/>
      <c r="AJ88" s="257"/>
      <c r="AK88" s="257"/>
    </row>
    <row r="89" spans="2:37" x14ac:dyDescent="0.2">
      <c r="B89" s="234"/>
      <c r="C89" s="299"/>
      <c r="D89" s="299"/>
      <c r="E89" s="258"/>
      <c r="F89" s="262"/>
      <c r="G89" s="258"/>
      <c r="H89" s="257"/>
      <c r="I89" s="257"/>
      <c r="J89" s="257"/>
      <c r="K89" s="257"/>
      <c r="L89" s="257"/>
      <c r="M89" s="257"/>
      <c r="N89" s="257"/>
      <c r="O89" s="257"/>
      <c r="P89" s="257"/>
      <c r="Q89" s="257"/>
      <c r="R89" s="257"/>
      <c r="S89" s="257"/>
      <c r="T89" s="257"/>
      <c r="U89" s="257"/>
      <c r="V89" s="257"/>
      <c r="W89" s="257"/>
      <c r="X89" s="257"/>
      <c r="Y89" s="257"/>
      <c r="Z89" s="257"/>
      <c r="AA89" s="257"/>
      <c r="AB89" s="257"/>
      <c r="AC89" s="257"/>
      <c r="AD89" s="257"/>
      <c r="AE89" s="257"/>
      <c r="AF89" s="257"/>
      <c r="AG89" s="257"/>
      <c r="AH89" s="257"/>
      <c r="AI89" s="257"/>
      <c r="AJ89" s="257"/>
      <c r="AK89" s="257"/>
    </row>
    <row r="90" spans="2:37" x14ac:dyDescent="0.2">
      <c r="B90" s="234"/>
      <c r="C90" s="299"/>
      <c r="D90" s="299"/>
      <c r="E90" s="258"/>
      <c r="F90" s="262"/>
      <c r="G90" s="258"/>
      <c r="H90" s="257"/>
      <c r="I90" s="257"/>
      <c r="J90" s="257"/>
      <c r="K90" s="257"/>
      <c r="L90" s="257"/>
      <c r="M90" s="257"/>
      <c r="N90" s="257"/>
      <c r="O90" s="257"/>
      <c r="P90" s="257"/>
      <c r="Q90" s="257"/>
      <c r="R90" s="257"/>
      <c r="S90" s="257"/>
      <c r="T90" s="257"/>
      <c r="U90" s="257"/>
      <c r="V90" s="257"/>
      <c r="W90" s="257"/>
      <c r="X90" s="257"/>
      <c r="Y90" s="257"/>
      <c r="Z90" s="257"/>
      <c r="AA90" s="257"/>
      <c r="AB90" s="257"/>
      <c r="AC90" s="257"/>
      <c r="AD90" s="257"/>
      <c r="AE90" s="257"/>
      <c r="AF90" s="257"/>
      <c r="AG90" s="257"/>
      <c r="AH90" s="257"/>
      <c r="AI90" s="257"/>
      <c r="AJ90" s="257"/>
      <c r="AK90" s="257"/>
    </row>
    <row r="91" spans="2:37" x14ac:dyDescent="0.2">
      <c r="B91" s="234"/>
      <c r="C91" s="299"/>
      <c r="D91" s="299"/>
      <c r="E91" s="258"/>
      <c r="F91" s="262"/>
      <c r="G91" s="258"/>
      <c r="H91" s="257"/>
      <c r="I91" s="257"/>
      <c r="J91" s="257"/>
      <c r="K91" s="257"/>
      <c r="L91" s="257"/>
      <c r="M91" s="257"/>
      <c r="N91" s="257"/>
      <c r="O91" s="257"/>
      <c r="P91" s="257"/>
      <c r="Q91" s="257"/>
      <c r="R91" s="257"/>
      <c r="S91" s="257"/>
      <c r="T91" s="257"/>
      <c r="U91" s="257"/>
      <c r="V91" s="257"/>
      <c r="W91" s="257"/>
      <c r="X91" s="257"/>
      <c r="Y91" s="257"/>
      <c r="Z91" s="257"/>
      <c r="AA91" s="257"/>
      <c r="AB91" s="257"/>
      <c r="AC91" s="257"/>
      <c r="AD91" s="257"/>
      <c r="AE91" s="257"/>
      <c r="AF91" s="257"/>
      <c r="AG91" s="257"/>
      <c r="AH91" s="257"/>
      <c r="AI91" s="257"/>
      <c r="AJ91" s="257"/>
      <c r="AK91" s="257"/>
    </row>
    <row r="92" spans="2:37" x14ac:dyDescent="0.2">
      <c r="B92" s="234"/>
      <c r="C92" s="299"/>
      <c r="D92" s="299"/>
      <c r="E92" s="258"/>
      <c r="F92" s="262"/>
      <c r="G92" s="258"/>
      <c r="H92" s="257"/>
      <c r="I92" s="257"/>
      <c r="J92" s="257"/>
      <c r="K92" s="257"/>
      <c r="L92" s="257"/>
      <c r="M92" s="257"/>
      <c r="N92" s="257"/>
      <c r="O92" s="257"/>
      <c r="P92" s="257"/>
      <c r="Q92" s="257"/>
      <c r="R92" s="257"/>
      <c r="S92" s="257"/>
      <c r="T92" s="257"/>
      <c r="U92" s="257"/>
      <c r="V92" s="257"/>
      <c r="W92" s="257"/>
      <c r="X92" s="257"/>
      <c r="Y92" s="257"/>
      <c r="Z92" s="257"/>
      <c r="AA92" s="257"/>
      <c r="AB92" s="257"/>
      <c r="AC92" s="257"/>
      <c r="AD92" s="257"/>
      <c r="AE92" s="257"/>
      <c r="AF92" s="257"/>
      <c r="AG92" s="257"/>
      <c r="AH92" s="257"/>
      <c r="AI92" s="257"/>
      <c r="AJ92" s="257"/>
      <c r="AK92" s="257"/>
    </row>
    <row r="93" spans="2:37" x14ac:dyDescent="0.2">
      <c r="B93" s="234"/>
      <c r="C93" s="299"/>
      <c r="D93" s="299"/>
      <c r="E93" s="258"/>
      <c r="F93" s="262"/>
      <c r="G93" s="258"/>
      <c r="H93" s="257"/>
      <c r="I93" s="257"/>
      <c r="J93" s="257"/>
      <c r="K93" s="257"/>
      <c r="L93" s="257"/>
      <c r="M93" s="257"/>
      <c r="N93" s="257"/>
      <c r="O93" s="257"/>
      <c r="P93" s="257"/>
      <c r="Q93" s="257"/>
      <c r="R93" s="257"/>
      <c r="S93" s="257"/>
      <c r="T93" s="257"/>
      <c r="U93" s="257"/>
      <c r="V93" s="257"/>
      <c r="W93" s="257"/>
      <c r="X93" s="257"/>
      <c r="Y93" s="257"/>
      <c r="Z93" s="257"/>
      <c r="AA93" s="257"/>
      <c r="AB93" s="257"/>
      <c r="AC93" s="257"/>
      <c r="AD93" s="257"/>
      <c r="AE93" s="257"/>
      <c r="AF93" s="257"/>
      <c r="AG93" s="257"/>
      <c r="AH93" s="257"/>
      <c r="AI93" s="257"/>
      <c r="AJ93" s="257"/>
      <c r="AK93" s="257"/>
    </row>
    <row r="94" spans="2:37" x14ac:dyDescent="0.2">
      <c r="B94" s="234"/>
      <c r="C94" s="299"/>
      <c r="D94" s="299"/>
      <c r="E94" s="258"/>
      <c r="F94" s="262"/>
      <c r="G94" s="258"/>
      <c r="H94" s="257"/>
      <c r="I94" s="257"/>
      <c r="J94" s="257"/>
      <c r="K94" s="257"/>
      <c r="L94" s="257"/>
      <c r="M94" s="257"/>
      <c r="N94" s="257"/>
      <c r="O94" s="257"/>
      <c r="P94" s="257"/>
      <c r="Q94" s="257"/>
      <c r="R94" s="257"/>
      <c r="S94" s="257"/>
      <c r="T94" s="257"/>
      <c r="U94" s="257"/>
      <c r="V94" s="257"/>
      <c r="W94" s="257"/>
      <c r="X94" s="257"/>
      <c r="Y94" s="257"/>
      <c r="Z94" s="257"/>
      <c r="AA94" s="257"/>
      <c r="AB94" s="257"/>
      <c r="AC94" s="257"/>
      <c r="AD94" s="257"/>
      <c r="AE94" s="257"/>
      <c r="AF94" s="257"/>
      <c r="AG94" s="257"/>
      <c r="AH94" s="257"/>
      <c r="AI94" s="257"/>
      <c r="AJ94" s="257"/>
      <c r="AK94" s="257"/>
    </row>
    <row r="95" spans="2:37" x14ac:dyDescent="0.2">
      <c r="B95" s="234"/>
      <c r="C95" s="299"/>
      <c r="D95" s="299"/>
      <c r="E95" s="258"/>
      <c r="F95" s="262"/>
      <c r="G95" s="258"/>
      <c r="H95" s="257"/>
      <c r="I95" s="257"/>
      <c r="J95" s="257"/>
      <c r="K95" s="257"/>
      <c r="L95" s="257"/>
      <c r="M95" s="257"/>
      <c r="N95" s="257"/>
      <c r="O95" s="257"/>
      <c r="P95" s="257"/>
      <c r="Q95" s="257"/>
      <c r="R95" s="257"/>
      <c r="S95" s="257"/>
      <c r="T95" s="257"/>
      <c r="U95" s="257"/>
      <c r="V95" s="257"/>
      <c r="W95" s="257"/>
      <c r="X95" s="257"/>
      <c r="Y95" s="257"/>
      <c r="Z95" s="257"/>
      <c r="AA95" s="257"/>
      <c r="AB95" s="257"/>
      <c r="AC95" s="257"/>
      <c r="AD95" s="257"/>
      <c r="AE95" s="257"/>
      <c r="AF95" s="257"/>
      <c r="AG95" s="257"/>
      <c r="AH95" s="257"/>
      <c r="AI95" s="257"/>
      <c r="AJ95" s="257"/>
      <c r="AK95" s="257"/>
    </row>
  </sheetData>
  <mergeCells count="105">
    <mergeCell ref="D14:D15"/>
    <mergeCell ref="D42:D44"/>
    <mergeCell ref="A22:A27"/>
    <mergeCell ref="B22:B27"/>
    <mergeCell ref="A6:A11"/>
    <mergeCell ref="D16:D17"/>
    <mergeCell ref="C16:C17"/>
    <mergeCell ref="C22:C23"/>
    <mergeCell ref="D22:D23"/>
    <mergeCell ref="C18:C19"/>
    <mergeCell ref="D18:D19"/>
    <mergeCell ref="D28:D29"/>
    <mergeCell ref="C28:C29"/>
    <mergeCell ref="D20:D21"/>
    <mergeCell ref="B12:B21"/>
    <mergeCell ref="C20:C21"/>
    <mergeCell ref="A12:A21"/>
    <mergeCell ref="A2:G2"/>
    <mergeCell ref="A4:G4"/>
    <mergeCell ref="A5:B5"/>
    <mergeCell ref="C5:D5"/>
    <mergeCell ref="D10:D11"/>
    <mergeCell ref="B6:B11"/>
    <mergeCell ref="D6:D7"/>
    <mergeCell ref="C6:C7"/>
    <mergeCell ref="D8:D9"/>
    <mergeCell ref="C8:C9"/>
    <mergeCell ref="C10:C11"/>
    <mergeCell ref="A62:E62"/>
    <mergeCell ref="A53:A55"/>
    <mergeCell ref="B53:B55"/>
    <mergeCell ref="C53:C55"/>
    <mergeCell ref="D53:D55"/>
    <mergeCell ref="D56:D58"/>
    <mergeCell ref="C56:C58"/>
    <mergeCell ref="B56:B58"/>
    <mergeCell ref="A56:A58"/>
    <mergeCell ref="A59:A61"/>
    <mergeCell ref="B59:B61"/>
    <mergeCell ref="C59:C61"/>
    <mergeCell ref="D59:D61"/>
    <mergeCell ref="B51:B52"/>
    <mergeCell ref="A51:A52"/>
    <mergeCell ref="B49:B50"/>
    <mergeCell ref="A49:A50"/>
    <mergeCell ref="C49:C50"/>
    <mergeCell ref="A28:A29"/>
    <mergeCell ref="A45:A48"/>
    <mergeCell ref="B45:B48"/>
    <mergeCell ref="C45:C46"/>
    <mergeCell ref="C39:C41"/>
    <mergeCell ref="C36:C38"/>
    <mergeCell ref="B30:B44"/>
    <mergeCell ref="A30:A44"/>
    <mergeCell ref="C42:C44"/>
    <mergeCell ref="B28:B29"/>
    <mergeCell ref="C47:C48"/>
    <mergeCell ref="C30:C32"/>
    <mergeCell ref="C33:C34"/>
    <mergeCell ref="H4:I4"/>
    <mergeCell ref="J4:K4"/>
    <mergeCell ref="L3:M3"/>
    <mergeCell ref="L4:M4"/>
    <mergeCell ref="N3:O3"/>
    <mergeCell ref="N4:O4"/>
    <mergeCell ref="D49:D50"/>
    <mergeCell ref="D51:D52"/>
    <mergeCell ref="C51:C52"/>
    <mergeCell ref="D24:D25"/>
    <mergeCell ref="C24:C25"/>
    <mergeCell ref="C26:C27"/>
    <mergeCell ref="D26:D27"/>
    <mergeCell ref="H3:I3"/>
    <mergeCell ref="J3:K3"/>
    <mergeCell ref="D45:D46"/>
    <mergeCell ref="D47:D48"/>
    <mergeCell ref="D30:D32"/>
    <mergeCell ref="D33:D34"/>
    <mergeCell ref="D36:D38"/>
    <mergeCell ref="D39:D41"/>
    <mergeCell ref="D12:D13"/>
    <mergeCell ref="C12:C13"/>
    <mergeCell ref="C14:C15"/>
    <mergeCell ref="V3:W3"/>
    <mergeCell ref="V4:W4"/>
    <mergeCell ref="X3:Y3"/>
    <mergeCell ref="X4:Y4"/>
    <mergeCell ref="Z3:AA3"/>
    <mergeCell ref="Z4:AA4"/>
    <mergeCell ref="P3:Q3"/>
    <mergeCell ref="P4:Q4"/>
    <mergeCell ref="R3:S3"/>
    <mergeCell ref="R4:S4"/>
    <mergeCell ref="T3:U3"/>
    <mergeCell ref="T4:U4"/>
    <mergeCell ref="AH3:AI3"/>
    <mergeCell ref="AH4:AI4"/>
    <mergeCell ref="AJ3:AK3"/>
    <mergeCell ref="AJ4:AK4"/>
    <mergeCell ref="AB3:AC3"/>
    <mergeCell ref="AB4:AC4"/>
    <mergeCell ref="AD3:AE3"/>
    <mergeCell ref="AD4:AE4"/>
    <mergeCell ref="AF3:AG3"/>
    <mergeCell ref="AF4:AG4"/>
  </mergeCells>
  <pageMargins left="0.23622047244094499" right="0.23622047244094499" top="0.35433070866141703" bottom="0.15748031496063" header="0.31496062992126" footer="0.31496062992126"/>
  <pageSetup paperSize="8" scale="27" fitToWidth="2" fitToHeight="2" orientation="landscape" r:id="rId1"/>
  <rowBreaks count="1" manualBreakCount="1">
    <brk id="62"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7CC2B-DA2F-4ED2-95E9-7D90B06CE590}">
  <sheetPr>
    <tabColor rgb="FFFFFF00"/>
    <pageSetUpPr fitToPage="1"/>
  </sheetPr>
  <dimension ref="A1:AK59"/>
  <sheetViews>
    <sheetView showGridLines="0" zoomScale="60" zoomScaleNormal="60" zoomScaleSheetLayoutView="70" workbookViewId="0">
      <pane xSplit="5" topLeftCell="H1" activePane="topRight" state="frozen"/>
      <selection pane="topRight" activeCell="AF4" sqref="AF4:AK25"/>
    </sheetView>
  </sheetViews>
  <sheetFormatPr baseColWidth="10" defaultColWidth="9.1640625" defaultRowHeight="16" x14ac:dyDescent="0.2"/>
  <cols>
    <col min="1" max="1" width="4.83203125" style="46" customWidth="1"/>
    <col min="2" max="2" width="40.5" style="234" customWidth="1"/>
    <col min="3" max="3" width="6.1640625" style="42" customWidth="1"/>
    <col min="4" max="4" width="57.83203125" style="48" customWidth="1"/>
    <col min="5" max="5" width="24.5" style="52" customWidth="1"/>
    <col min="6" max="6" width="15.5" style="50" customWidth="1"/>
    <col min="7" max="7" width="2" style="44" customWidth="1"/>
    <col min="8" max="8" width="24.5" style="52" customWidth="1"/>
    <col min="9" max="9" width="15.5" style="52" customWidth="1"/>
    <col min="10" max="10" width="26.1640625" style="52" customWidth="1"/>
    <col min="11" max="11" width="15.5" style="52" customWidth="1"/>
    <col min="12" max="12" width="25.5" style="52" customWidth="1"/>
    <col min="13" max="13" width="15.5" style="52" customWidth="1"/>
    <col min="14" max="14" width="25.5" style="233" customWidth="1"/>
    <col min="15" max="15" width="15.5" style="233" customWidth="1"/>
    <col min="16" max="16" width="25.5" style="233" customWidth="1"/>
    <col min="17" max="17" width="15.5" style="233" customWidth="1"/>
    <col min="18" max="18" width="25.5" style="233" customWidth="1"/>
    <col min="19" max="19" width="15.5" style="233" customWidth="1"/>
    <col min="20" max="20" width="25.5" style="233" customWidth="1"/>
    <col min="21" max="21" width="15.5" style="233" customWidth="1"/>
    <col min="22" max="22" width="25.5" style="233" customWidth="1"/>
    <col min="23" max="23" width="15.5" style="233" customWidth="1"/>
    <col min="24" max="24" width="25.5" style="233" customWidth="1"/>
    <col min="25" max="25" width="15.5" style="233" customWidth="1"/>
    <col min="26" max="26" width="25.5" style="233" customWidth="1"/>
    <col min="27" max="27" width="15.5" style="233" customWidth="1"/>
    <col min="28" max="28" width="25.5" style="233" customWidth="1"/>
    <col min="29" max="29" width="15.5" style="233" customWidth="1"/>
    <col min="30" max="30" width="25.5" style="233" customWidth="1"/>
    <col min="31" max="31" width="15.5" style="233" customWidth="1"/>
    <col min="32" max="32" width="25.5" style="233" customWidth="1"/>
    <col min="33" max="33" width="15.5" style="233" customWidth="1"/>
    <col min="34" max="34" width="25.5" style="233" customWidth="1"/>
    <col min="35" max="35" width="15.5" style="233" customWidth="1"/>
    <col min="36" max="36" width="25.5" style="233" customWidth="1"/>
    <col min="37" max="37" width="15.5" style="233" customWidth="1"/>
    <col min="38" max="16384" width="9.1640625" style="44"/>
  </cols>
  <sheetData>
    <row r="1" spans="1:37" ht="21" x14ac:dyDescent="0.2">
      <c r="A1" s="107" t="s">
        <v>258</v>
      </c>
      <c r="B1" s="299"/>
      <c r="C1" s="261"/>
      <c r="D1" s="258"/>
      <c r="E1" s="262"/>
      <c r="F1" s="257"/>
      <c r="G1" s="257"/>
      <c r="H1" s="257"/>
      <c r="I1" s="257"/>
      <c r="J1" s="257"/>
      <c r="K1" s="257"/>
      <c r="L1" s="257"/>
      <c r="M1" s="257"/>
      <c r="N1" s="307"/>
      <c r="O1" s="307"/>
      <c r="P1" s="307"/>
      <c r="Q1" s="307"/>
      <c r="R1" s="307"/>
      <c r="S1" s="307"/>
      <c r="T1" s="307"/>
      <c r="U1" s="307"/>
      <c r="V1" s="307"/>
      <c r="W1" s="307"/>
      <c r="X1" s="307"/>
      <c r="Y1" s="307"/>
      <c r="Z1" s="307"/>
      <c r="AA1" s="307"/>
      <c r="AB1" s="307"/>
      <c r="AC1" s="307"/>
      <c r="AD1" s="307"/>
      <c r="AE1" s="307"/>
      <c r="AF1" s="307"/>
      <c r="AG1" s="307"/>
      <c r="AH1" s="307"/>
      <c r="AI1" s="307"/>
      <c r="AJ1" s="307"/>
      <c r="AK1" s="307"/>
    </row>
    <row r="2" spans="1:37" ht="19.5" customHeight="1" x14ac:dyDescent="0.2">
      <c r="A2" s="453" t="s">
        <v>329</v>
      </c>
      <c r="B2" s="453"/>
      <c r="C2" s="453"/>
      <c r="D2" s="453"/>
      <c r="E2" s="453"/>
      <c r="F2" s="453"/>
      <c r="G2" s="161"/>
      <c r="H2" s="161"/>
      <c r="I2" s="161"/>
      <c r="J2" s="257"/>
      <c r="K2" s="257"/>
      <c r="L2" s="257"/>
      <c r="M2" s="257"/>
      <c r="N2" s="307"/>
      <c r="O2" s="307"/>
      <c r="P2" s="307"/>
      <c r="Q2" s="307"/>
      <c r="R2" s="307"/>
      <c r="S2" s="307"/>
      <c r="T2" s="307"/>
      <c r="U2" s="307"/>
      <c r="V2" s="307"/>
      <c r="W2" s="307"/>
      <c r="X2" s="307"/>
      <c r="Y2" s="307"/>
      <c r="Z2" s="307"/>
      <c r="AA2" s="307"/>
      <c r="AB2" s="307"/>
      <c r="AC2" s="307"/>
      <c r="AD2" s="307"/>
      <c r="AE2" s="307"/>
      <c r="AF2" s="307"/>
      <c r="AG2" s="307"/>
      <c r="AH2" s="307"/>
      <c r="AI2" s="307"/>
      <c r="AJ2" s="307"/>
      <c r="AK2" s="307"/>
    </row>
    <row r="3" spans="1:37" x14ac:dyDescent="0.2">
      <c r="A3" s="47"/>
      <c r="C3" s="260"/>
      <c r="D3" s="261"/>
      <c r="E3" s="257"/>
      <c r="F3" s="262"/>
      <c r="G3" s="258"/>
      <c r="H3" s="257"/>
      <c r="I3" s="257"/>
      <c r="J3" s="257"/>
      <c r="K3" s="257"/>
      <c r="L3" s="257"/>
      <c r="M3" s="257"/>
      <c r="N3" s="307"/>
      <c r="O3" s="307"/>
      <c r="P3" s="307"/>
      <c r="Q3" s="307"/>
      <c r="R3" s="307"/>
      <c r="S3" s="307"/>
      <c r="T3" s="307"/>
      <c r="U3" s="307"/>
      <c r="V3" s="307"/>
      <c r="W3" s="307"/>
      <c r="X3" s="307"/>
      <c r="Y3" s="307"/>
      <c r="Z3" s="307"/>
      <c r="AA3" s="307"/>
      <c r="AB3" s="307"/>
      <c r="AC3" s="307"/>
      <c r="AD3" s="307"/>
      <c r="AE3" s="307"/>
      <c r="AF3" s="307"/>
      <c r="AG3" s="307"/>
      <c r="AH3" s="307"/>
      <c r="AI3" s="307"/>
      <c r="AJ3" s="307"/>
      <c r="AK3" s="307"/>
    </row>
    <row r="4" spans="1:37" ht="63" customHeight="1" x14ac:dyDescent="0.2">
      <c r="A4" s="574" t="s">
        <v>259</v>
      </c>
      <c r="B4" s="574"/>
      <c r="C4" s="574"/>
      <c r="D4" s="574"/>
      <c r="E4" s="574"/>
      <c r="F4" s="574"/>
      <c r="G4" s="258"/>
      <c r="H4" s="479" t="s">
        <v>279</v>
      </c>
      <c r="I4" s="597"/>
      <c r="J4" s="479" t="s">
        <v>280</v>
      </c>
      <c r="K4" s="597"/>
      <c r="L4" s="479" t="s">
        <v>281</v>
      </c>
      <c r="M4" s="597"/>
      <c r="N4" s="479" t="s">
        <v>282</v>
      </c>
      <c r="O4" s="597"/>
      <c r="P4" s="479" t="s">
        <v>283</v>
      </c>
      <c r="Q4" s="597"/>
      <c r="R4" s="479" t="s">
        <v>284</v>
      </c>
      <c r="S4" s="597"/>
      <c r="T4" s="479" t="s">
        <v>285</v>
      </c>
      <c r="U4" s="597"/>
      <c r="V4" s="479" t="s">
        <v>286</v>
      </c>
      <c r="W4" s="597"/>
      <c r="X4" s="479" t="s">
        <v>287</v>
      </c>
      <c r="Y4" s="597"/>
      <c r="Z4" s="479" t="s">
        <v>288</v>
      </c>
      <c r="AA4" s="597"/>
      <c r="AB4" s="479" t="s">
        <v>289</v>
      </c>
      <c r="AC4" s="597"/>
      <c r="AD4" s="479" t="s">
        <v>290</v>
      </c>
      <c r="AE4" s="597"/>
      <c r="AF4" s="479" t="s">
        <v>291</v>
      </c>
      <c r="AG4" s="597"/>
      <c r="AH4" s="479" t="s">
        <v>292</v>
      </c>
      <c r="AI4" s="597"/>
      <c r="AJ4" s="479" t="s">
        <v>293</v>
      </c>
      <c r="AK4" s="597"/>
    </row>
    <row r="5" spans="1:37" ht="20.25" hidden="1" customHeight="1" x14ac:dyDescent="0.2">
      <c r="C5" s="260"/>
      <c r="D5" s="261"/>
      <c r="E5" s="257"/>
      <c r="F5" s="262"/>
      <c r="G5" s="258"/>
      <c r="H5" s="257"/>
      <c r="I5" s="257"/>
      <c r="J5" s="257"/>
      <c r="K5" s="257"/>
      <c r="L5" s="257"/>
      <c r="M5" s="257"/>
      <c r="N5" s="257"/>
      <c r="O5" s="257"/>
      <c r="P5" s="257"/>
      <c r="Q5" s="257"/>
      <c r="R5" s="257"/>
      <c r="S5" s="257"/>
      <c r="T5" s="257"/>
      <c r="U5" s="257"/>
      <c r="V5" s="257"/>
      <c r="W5" s="257"/>
      <c r="X5" s="257"/>
      <c r="Y5" s="257"/>
      <c r="Z5" s="257"/>
      <c r="AA5" s="257"/>
      <c r="AB5" s="257"/>
      <c r="AC5" s="257"/>
      <c r="AD5" s="257"/>
      <c r="AE5" s="257"/>
      <c r="AF5" s="257"/>
      <c r="AG5" s="257"/>
      <c r="AH5" s="257"/>
      <c r="AI5" s="257"/>
      <c r="AJ5" s="257"/>
      <c r="AK5" s="257"/>
    </row>
    <row r="6" spans="1:37" s="42" customFormat="1" ht="54" customHeight="1" x14ac:dyDescent="0.2">
      <c r="A6" s="472" t="s">
        <v>220</v>
      </c>
      <c r="B6" s="473"/>
      <c r="C6" s="472" t="s">
        <v>221</v>
      </c>
      <c r="D6" s="473"/>
      <c r="E6" s="122" t="s">
        <v>222</v>
      </c>
      <c r="F6" s="122" t="s">
        <v>223</v>
      </c>
      <c r="G6" s="260"/>
      <c r="H6" s="122" t="s">
        <v>222</v>
      </c>
      <c r="I6" s="122" t="s">
        <v>223</v>
      </c>
      <c r="J6" s="122" t="s">
        <v>222</v>
      </c>
      <c r="K6" s="122" t="s">
        <v>223</v>
      </c>
      <c r="L6" s="122" t="s">
        <v>222</v>
      </c>
      <c r="M6" s="122" t="s">
        <v>223</v>
      </c>
      <c r="N6" s="122" t="s">
        <v>222</v>
      </c>
      <c r="O6" s="122" t="s">
        <v>223</v>
      </c>
      <c r="P6" s="122" t="s">
        <v>222</v>
      </c>
      <c r="Q6" s="122" t="s">
        <v>223</v>
      </c>
      <c r="R6" s="122" t="s">
        <v>222</v>
      </c>
      <c r="S6" s="122" t="s">
        <v>223</v>
      </c>
      <c r="T6" s="122" t="s">
        <v>222</v>
      </c>
      <c r="U6" s="122" t="s">
        <v>223</v>
      </c>
      <c r="V6" s="122" t="s">
        <v>222</v>
      </c>
      <c r="W6" s="122" t="s">
        <v>223</v>
      </c>
      <c r="X6" s="122" t="s">
        <v>222</v>
      </c>
      <c r="Y6" s="122" t="s">
        <v>223</v>
      </c>
      <c r="Z6" s="122" t="s">
        <v>222</v>
      </c>
      <c r="AA6" s="122" t="s">
        <v>223</v>
      </c>
      <c r="AB6" s="122" t="s">
        <v>222</v>
      </c>
      <c r="AC6" s="122" t="s">
        <v>223</v>
      </c>
      <c r="AD6" s="122" t="s">
        <v>222</v>
      </c>
      <c r="AE6" s="122" t="s">
        <v>223</v>
      </c>
      <c r="AF6" s="122" t="s">
        <v>222</v>
      </c>
      <c r="AG6" s="122" t="s">
        <v>223</v>
      </c>
      <c r="AH6" s="122" t="s">
        <v>222</v>
      </c>
      <c r="AI6" s="122" t="s">
        <v>223</v>
      </c>
      <c r="AJ6" s="122" t="s">
        <v>222</v>
      </c>
      <c r="AK6" s="122" t="s">
        <v>223</v>
      </c>
    </row>
    <row r="7" spans="1:37" s="42" customFormat="1" ht="68.25" customHeight="1" x14ac:dyDescent="0.2">
      <c r="A7" s="419">
        <v>1</v>
      </c>
      <c r="B7" s="600" t="s">
        <v>260</v>
      </c>
      <c r="C7" s="464">
        <v>1.1000000000000001</v>
      </c>
      <c r="D7" s="602" t="s">
        <v>261</v>
      </c>
      <c r="E7" s="256" t="s">
        <v>165</v>
      </c>
      <c r="F7" s="256" t="s">
        <v>201</v>
      </c>
      <c r="G7" s="260"/>
      <c r="H7" s="511" t="s">
        <v>330</v>
      </c>
      <c r="I7" s="500"/>
      <c r="J7" s="511" t="s">
        <v>331</v>
      </c>
      <c r="K7" s="511" t="s">
        <v>332</v>
      </c>
      <c r="L7" s="500" t="s">
        <v>333</v>
      </c>
      <c r="M7" s="500" t="s">
        <v>201</v>
      </c>
      <c r="N7" s="500" t="s">
        <v>333</v>
      </c>
      <c r="O7" s="500" t="s">
        <v>201</v>
      </c>
      <c r="P7" s="511" t="s">
        <v>334</v>
      </c>
      <c r="Q7" s="500"/>
      <c r="R7" s="500" t="s">
        <v>262</v>
      </c>
      <c r="S7" s="500" t="s">
        <v>201</v>
      </c>
      <c r="T7" s="511" t="s">
        <v>334</v>
      </c>
      <c r="U7" s="500"/>
      <c r="V7" s="500" t="s">
        <v>335</v>
      </c>
      <c r="W7" s="500" t="s">
        <v>201</v>
      </c>
      <c r="X7" s="500" t="s">
        <v>336</v>
      </c>
      <c r="Y7" s="500" t="s">
        <v>201</v>
      </c>
      <c r="Z7" s="511" t="s">
        <v>337</v>
      </c>
      <c r="AA7" s="500"/>
      <c r="AB7" s="500" t="s">
        <v>338</v>
      </c>
      <c r="AC7" s="500" t="s">
        <v>201</v>
      </c>
      <c r="AD7" s="500" t="s">
        <v>338</v>
      </c>
      <c r="AE7" s="500"/>
      <c r="AF7" s="500" t="s">
        <v>339</v>
      </c>
      <c r="AG7" s="500" t="s">
        <v>201</v>
      </c>
      <c r="AH7" s="500" t="s">
        <v>340</v>
      </c>
      <c r="AI7" s="500" t="s">
        <v>201</v>
      </c>
      <c r="AJ7" s="500" t="s">
        <v>341</v>
      </c>
      <c r="AK7" s="500" t="s">
        <v>201</v>
      </c>
    </row>
    <row r="8" spans="1:37" s="42" customFormat="1" ht="99.5" customHeight="1" x14ac:dyDescent="0.2">
      <c r="A8" s="419"/>
      <c r="B8" s="601"/>
      <c r="C8" s="464"/>
      <c r="D8" s="602"/>
      <c r="E8" s="256" t="s">
        <v>171</v>
      </c>
      <c r="F8" s="256" t="s">
        <v>204</v>
      </c>
      <c r="G8" s="260"/>
      <c r="H8" s="512"/>
      <c r="I8" s="501"/>
      <c r="J8" s="512"/>
      <c r="K8" s="512"/>
      <c r="L8" s="501"/>
      <c r="M8" s="501"/>
      <c r="N8" s="501"/>
      <c r="O8" s="501"/>
      <c r="P8" s="512"/>
      <c r="Q8" s="501"/>
      <c r="R8" s="501"/>
      <c r="S8" s="501"/>
      <c r="T8" s="512"/>
      <c r="U8" s="501"/>
      <c r="V8" s="501"/>
      <c r="W8" s="501"/>
      <c r="X8" s="501"/>
      <c r="Y8" s="501"/>
      <c r="Z8" s="512"/>
      <c r="AA8" s="501"/>
      <c r="AB8" s="501"/>
      <c r="AC8" s="501"/>
      <c r="AD8" s="501"/>
      <c r="AE8" s="501"/>
      <c r="AF8" s="501"/>
      <c r="AG8" s="501"/>
      <c r="AH8" s="501"/>
      <c r="AI8" s="501"/>
      <c r="AJ8" s="501"/>
      <c r="AK8" s="501"/>
    </row>
    <row r="9" spans="1:37" s="42" customFormat="1" ht="36" customHeight="1" x14ac:dyDescent="0.2">
      <c r="A9" s="419">
        <v>2</v>
      </c>
      <c r="B9" s="603" t="s">
        <v>263</v>
      </c>
      <c r="C9" s="464">
        <v>2.1</v>
      </c>
      <c r="D9" s="602" t="s">
        <v>264</v>
      </c>
      <c r="E9" s="256" t="s">
        <v>165</v>
      </c>
      <c r="F9" s="256" t="s">
        <v>201</v>
      </c>
      <c r="G9" s="260"/>
      <c r="H9" s="511" t="s">
        <v>342</v>
      </c>
      <c r="I9" s="500" t="s">
        <v>201</v>
      </c>
      <c r="J9" s="500" t="s">
        <v>265</v>
      </c>
      <c r="K9" s="500" t="s">
        <v>201</v>
      </c>
      <c r="L9" s="500" t="s">
        <v>343</v>
      </c>
      <c r="M9" s="500" t="s">
        <v>201</v>
      </c>
      <c r="N9" s="500" t="s">
        <v>265</v>
      </c>
      <c r="O9" s="500" t="s">
        <v>201</v>
      </c>
      <c r="P9" s="511" t="s">
        <v>344</v>
      </c>
      <c r="Q9" s="500"/>
      <c r="R9" s="500" t="s">
        <v>265</v>
      </c>
      <c r="S9" s="500" t="s">
        <v>201</v>
      </c>
      <c r="T9" s="511" t="s">
        <v>344</v>
      </c>
      <c r="U9" s="500"/>
      <c r="V9" s="500" t="s">
        <v>265</v>
      </c>
      <c r="W9" s="500" t="s">
        <v>201</v>
      </c>
      <c r="X9" s="500" t="s">
        <v>265</v>
      </c>
      <c r="Y9" s="500" t="s">
        <v>201</v>
      </c>
      <c r="Z9" s="511" t="s">
        <v>345</v>
      </c>
      <c r="AA9" s="500"/>
      <c r="AB9" s="500" t="s">
        <v>265</v>
      </c>
      <c r="AC9" s="500" t="s">
        <v>201</v>
      </c>
      <c r="AD9" s="500" t="s">
        <v>265</v>
      </c>
      <c r="AE9" s="500"/>
      <c r="AF9" s="500" t="s">
        <v>165</v>
      </c>
      <c r="AG9" s="500" t="s">
        <v>201</v>
      </c>
      <c r="AH9" s="500" t="s">
        <v>265</v>
      </c>
      <c r="AI9" s="500" t="s">
        <v>201</v>
      </c>
      <c r="AJ9" s="500" t="s">
        <v>265</v>
      </c>
      <c r="AK9" s="500" t="s">
        <v>201</v>
      </c>
    </row>
    <row r="10" spans="1:37" s="42" customFormat="1" ht="61.5" customHeight="1" x14ac:dyDescent="0.2">
      <c r="A10" s="419"/>
      <c r="B10" s="604"/>
      <c r="C10" s="464"/>
      <c r="D10" s="602"/>
      <c r="E10" s="256" t="s">
        <v>171</v>
      </c>
      <c r="F10" s="256" t="s">
        <v>204</v>
      </c>
      <c r="G10" s="260"/>
      <c r="H10" s="512"/>
      <c r="I10" s="501"/>
      <c r="J10" s="501"/>
      <c r="K10" s="501"/>
      <c r="L10" s="501"/>
      <c r="M10" s="501"/>
      <c r="N10" s="501"/>
      <c r="O10" s="501"/>
      <c r="P10" s="512"/>
      <c r="Q10" s="501"/>
      <c r="R10" s="501"/>
      <c r="S10" s="501"/>
      <c r="T10" s="512"/>
      <c r="U10" s="501"/>
      <c r="V10" s="501"/>
      <c r="W10" s="501"/>
      <c r="X10" s="501"/>
      <c r="Y10" s="501"/>
      <c r="Z10" s="512"/>
      <c r="AA10" s="501"/>
      <c r="AB10" s="501"/>
      <c r="AC10" s="501"/>
      <c r="AD10" s="501"/>
      <c r="AE10" s="501"/>
      <c r="AF10" s="501"/>
      <c r="AG10" s="501"/>
      <c r="AH10" s="501"/>
      <c r="AI10" s="501"/>
      <c r="AJ10" s="501"/>
      <c r="AK10" s="501"/>
    </row>
    <row r="11" spans="1:37" s="42" customFormat="1" ht="75" customHeight="1" x14ac:dyDescent="0.2">
      <c r="A11" s="419">
        <v>3</v>
      </c>
      <c r="B11" s="605" t="s">
        <v>266</v>
      </c>
      <c r="C11" s="464">
        <v>3.1</v>
      </c>
      <c r="D11" s="602" t="s">
        <v>264</v>
      </c>
      <c r="E11" s="256" t="s">
        <v>165</v>
      </c>
      <c r="F11" s="256" t="s">
        <v>201</v>
      </c>
      <c r="G11" s="260"/>
      <c r="H11" s="511" t="s">
        <v>346</v>
      </c>
      <c r="I11" s="500" t="s">
        <v>201</v>
      </c>
      <c r="J11" s="500" t="s">
        <v>165</v>
      </c>
      <c r="K11" s="500" t="s">
        <v>201</v>
      </c>
      <c r="L11" s="500" t="s">
        <v>165</v>
      </c>
      <c r="M11" s="500" t="s">
        <v>201</v>
      </c>
      <c r="N11" s="500" t="s">
        <v>165</v>
      </c>
      <c r="O11" s="500" t="s">
        <v>201</v>
      </c>
      <c r="P11" s="511" t="s">
        <v>347</v>
      </c>
      <c r="Q11" s="500"/>
      <c r="R11" s="500" t="s">
        <v>165</v>
      </c>
      <c r="S11" s="500" t="s">
        <v>201</v>
      </c>
      <c r="T11" s="511" t="s">
        <v>347</v>
      </c>
      <c r="U11" s="500"/>
      <c r="V11" s="500" t="s">
        <v>348</v>
      </c>
      <c r="W11" s="500" t="s">
        <v>201</v>
      </c>
      <c r="X11" s="500" t="s">
        <v>165</v>
      </c>
      <c r="Y11" s="500" t="s">
        <v>201</v>
      </c>
      <c r="Z11" s="511" t="s">
        <v>345</v>
      </c>
      <c r="AA11" s="500"/>
      <c r="AB11" s="500" t="s">
        <v>349</v>
      </c>
      <c r="AC11" s="500" t="s">
        <v>201</v>
      </c>
      <c r="AD11" s="500" t="s">
        <v>350</v>
      </c>
      <c r="AE11" s="500"/>
      <c r="AF11" s="500" t="s">
        <v>351</v>
      </c>
      <c r="AG11" s="500" t="s">
        <v>201</v>
      </c>
      <c r="AH11" s="500" t="s">
        <v>165</v>
      </c>
      <c r="AI11" s="500" t="s">
        <v>201</v>
      </c>
      <c r="AJ11" s="500" t="s">
        <v>165</v>
      </c>
      <c r="AK11" s="500" t="s">
        <v>201</v>
      </c>
    </row>
    <row r="12" spans="1:37" s="42" customFormat="1" ht="32.25" customHeight="1" x14ac:dyDescent="0.2">
      <c r="A12" s="419"/>
      <c r="B12" s="607"/>
      <c r="C12" s="464"/>
      <c r="D12" s="602"/>
      <c r="E12" s="256" t="s">
        <v>171</v>
      </c>
      <c r="F12" s="256" t="s">
        <v>204</v>
      </c>
      <c r="G12" s="260"/>
      <c r="H12" s="512"/>
      <c r="I12" s="501"/>
      <c r="J12" s="501"/>
      <c r="K12" s="501"/>
      <c r="L12" s="501"/>
      <c r="M12" s="501"/>
      <c r="N12" s="501"/>
      <c r="O12" s="501"/>
      <c r="P12" s="512"/>
      <c r="Q12" s="501"/>
      <c r="R12" s="501"/>
      <c r="S12" s="501"/>
      <c r="T12" s="512"/>
      <c r="U12" s="501"/>
      <c r="V12" s="501"/>
      <c r="W12" s="501"/>
      <c r="X12" s="501"/>
      <c r="Y12" s="501"/>
      <c r="Z12" s="512"/>
      <c r="AA12" s="501"/>
      <c r="AB12" s="501"/>
      <c r="AC12" s="501"/>
      <c r="AD12" s="501"/>
      <c r="AE12" s="501"/>
      <c r="AF12" s="501"/>
      <c r="AG12" s="501"/>
      <c r="AH12" s="501"/>
      <c r="AI12" s="501"/>
      <c r="AJ12" s="501"/>
      <c r="AK12" s="501"/>
    </row>
    <row r="13" spans="1:37" s="42" customFormat="1" ht="51" customHeight="1" x14ac:dyDescent="0.2">
      <c r="A13" s="419">
        <v>4</v>
      </c>
      <c r="B13" s="605" t="s">
        <v>267</v>
      </c>
      <c r="C13" s="464">
        <v>4.0999999999999996</v>
      </c>
      <c r="D13" s="602" t="s">
        <v>268</v>
      </c>
      <c r="E13" s="256" t="s">
        <v>165</v>
      </c>
      <c r="F13" s="256" t="s">
        <v>201</v>
      </c>
      <c r="G13" s="260"/>
      <c r="H13" s="511" t="s">
        <v>352</v>
      </c>
      <c r="I13" s="500" t="s">
        <v>201</v>
      </c>
      <c r="J13" s="500" t="s">
        <v>353</v>
      </c>
      <c r="K13" s="500" t="s">
        <v>201</v>
      </c>
      <c r="L13" s="500" t="s">
        <v>354</v>
      </c>
      <c r="M13" s="500" t="s">
        <v>201</v>
      </c>
      <c r="N13" s="500" t="s">
        <v>355</v>
      </c>
      <c r="O13" s="500" t="s">
        <v>201</v>
      </c>
      <c r="P13" s="511" t="s">
        <v>356</v>
      </c>
      <c r="Q13" s="500"/>
      <c r="R13" s="500" t="s">
        <v>357</v>
      </c>
      <c r="S13" s="500" t="s">
        <v>201</v>
      </c>
      <c r="T13" s="511" t="s">
        <v>356</v>
      </c>
      <c r="U13" s="500"/>
      <c r="V13" s="500" t="s">
        <v>358</v>
      </c>
      <c r="W13" s="500" t="s">
        <v>201</v>
      </c>
      <c r="X13" s="500" t="s">
        <v>359</v>
      </c>
      <c r="Y13" s="500" t="s">
        <v>201</v>
      </c>
      <c r="Z13" s="511" t="s">
        <v>360</v>
      </c>
      <c r="AA13" s="500"/>
      <c r="AB13" s="500" t="s">
        <v>361</v>
      </c>
      <c r="AC13" s="500" t="s">
        <v>201</v>
      </c>
      <c r="AD13" s="500" t="s">
        <v>362</v>
      </c>
      <c r="AE13" s="500"/>
      <c r="AF13" s="598" t="s">
        <v>165</v>
      </c>
      <c r="AG13" s="500" t="s">
        <v>201</v>
      </c>
      <c r="AH13" s="500" t="s">
        <v>363</v>
      </c>
      <c r="AI13" s="500" t="s">
        <v>201</v>
      </c>
      <c r="AJ13" s="500" t="s">
        <v>364</v>
      </c>
      <c r="AK13" s="500" t="s">
        <v>201</v>
      </c>
    </row>
    <row r="14" spans="1:37" s="42" customFormat="1" ht="39.75" customHeight="1" x14ac:dyDescent="0.2">
      <c r="A14" s="419"/>
      <c r="B14" s="607"/>
      <c r="C14" s="464"/>
      <c r="D14" s="602"/>
      <c r="E14" s="256" t="s">
        <v>171</v>
      </c>
      <c r="F14" s="256" t="s">
        <v>204</v>
      </c>
      <c r="G14" s="260"/>
      <c r="H14" s="512"/>
      <c r="I14" s="501"/>
      <c r="J14" s="501"/>
      <c r="K14" s="501"/>
      <c r="L14" s="501"/>
      <c r="M14" s="501"/>
      <c r="N14" s="501"/>
      <c r="O14" s="501"/>
      <c r="P14" s="512"/>
      <c r="Q14" s="501"/>
      <c r="R14" s="501"/>
      <c r="S14" s="501"/>
      <c r="T14" s="512"/>
      <c r="U14" s="501"/>
      <c r="V14" s="501"/>
      <c r="W14" s="501"/>
      <c r="X14" s="501"/>
      <c r="Y14" s="501"/>
      <c r="Z14" s="512"/>
      <c r="AA14" s="501"/>
      <c r="AB14" s="501"/>
      <c r="AC14" s="501"/>
      <c r="AD14" s="501"/>
      <c r="AE14" s="501"/>
      <c r="AF14" s="599"/>
      <c r="AG14" s="501"/>
      <c r="AH14" s="501"/>
      <c r="AI14" s="501"/>
      <c r="AJ14" s="501"/>
      <c r="AK14" s="501"/>
    </row>
    <row r="15" spans="1:37" s="42" customFormat="1" ht="53.25" customHeight="1" x14ac:dyDescent="0.2">
      <c r="A15" s="419">
        <v>5</v>
      </c>
      <c r="B15" s="605" t="s">
        <v>269</v>
      </c>
      <c r="C15" s="464">
        <v>5.0999999999999996</v>
      </c>
      <c r="D15" s="602" t="s">
        <v>264</v>
      </c>
      <c r="E15" s="256" t="s">
        <v>165</v>
      </c>
      <c r="F15" s="256" t="s">
        <v>201</v>
      </c>
      <c r="G15" s="260"/>
      <c r="H15" s="511" t="s">
        <v>365</v>
      </c>
      <c r="I15" s="500" t="s">
        <v>201</v>
      </c>
      <c r="J15" s="500" t="s">
        <v>165</v>
      </c>
      <c r="K15" s="500" t="s">
        <v>201</v>
      </c>
      <c r="L15" s="500" t="s">
        <v>366</v>
      </c>
      <c r="M15" s="500" t="s">
        <v>201</v>
      </c>
      <c r="N15" s="500" t="s">
        <v>270</v>
      </c>
      <c r="O15" s="500" t="s">
        <v>201</v>
      </c>
      <c r="P15" s="511" t="s">
        <v>356</v>
      </c>
      <c r="Q15" s="500"/>
      <c r="R15" s="500" t="s">
        <v>165</v>
      </c>
      <c r="S15" s="500" t="s">
        <v>201</v>
      </c>
      <c r="T15" s="511" t="s">
        <v>356</v>
      </c>
      <c r="U15" s="500"/>
      <c r="V15" s="500" t="s">
        <v>265</v>
      </c>
      <c r="W15" s="500" t="s">
        <v>201</v>
      </c>
      <c r="X15" s="500" t="s">
        <v>165</v>
      </c>
      <c r="Y15" s="500" t="s">
        <v>201</v>
      </c>
      <c r="Z15" s="511" t="s">
        <v>367</v>
      </c>
      <c r="AA15" s="500"/>
      <c r="AB15" s="500" t="s">
        <v>165</v>
      </c>
      <c r="AC15" s="500" t="s">
        <v>201</v>
      </c>
      <c r="AD15" s="500" t="s">
        <v>165</v>
      </c>
      <c r="AE15" s="500"/>
      <c r="AF15" s="500" t="s">
        <v>165</v>
      </c>
      <c r="AG15" s="500" t="s">
        <v>201</v>
      </c>
      <c r="AH15" s="500" t="s">
        <v>165</v>
      </c>
      <c r="AI15" s="500" t="s">
        <v>201</v>
      </c>
      <c r="AJ15" s="500" t="s">
        <v>165</v>
      </c>
      <c r="AK15" s="500" t="s">
        <v>201</v>
      </c>
    </row>
    <row r="16" spans="1:37" s="42" customFormat="1" ht="46.5" customHeight="1" x14ac:dyDescent="0.2">
      <c r="A16" s="419"/>
      <c r="B16" s="607"/>
      <c r="C16" s="464"/>
      <c r="D16" s="602"/>
      <c r="E16" s="256" t="s">
        <v>171</v>
      </c>
      <c r="F16" s="256" t="s">
        <v>204</v>
      </c>
      <c r="G16" s="260"/>
      <c r="H16" s="512"/>
      <c r="I16" s="501"/>
      <c r="J16" s="501"/>
      <c r="K16" s="501"/>
      <c r="L16" s="501"/>
      <c r="M16" s="501"/>
      <c r="N16" s="501"/>
      <c r="O16" s="501"/>
      <c r="P16" s="512"/>
      <c r="Q16" s="501"/>
      <c r="R16" s="501"/>
      <c r="S16" s="501"/>
      <c r="T16" s="512"/>
      <c r="U16" s="501"/>
      <c r="V16" s="501"/>
      <c r="W16" s="501"/>
      <c r="X16" s="501"/>
      <c r="Y16" s="501"/>
      <c r="Z16" s="512"/>
      <c r="AA16" s="501"/>
      <c r="AB16" s="501"/>
      <c r="AC16" s="501"/>
      <c r="AD16" s="501"/>
      <c r="AE16" s="501"/>
      <c r="AF16" s="501"/>
      <c r="AG16" s="501"/>
      <c r="AH16" s="501"/>
      <c r="AI16" s="501"/>
      <c r="AJ16" s="501"/>
      <c r="AK16" s="501"/>
    </row>
    <row r="17" spans="1:37" s="42" customFormat="1" ht="59.25" customHeight="1" x14ac:dyDescent="0.2">
      <c r="A17" s="419">
        <v>6</v>
      </c>
      <c r="B17" s="605" t="s">
        <v>271</v>
      </c>
      <c r="C17" s="464">
        <v>6.1</v>
      </c>
      <c r="D17" s="602" t="s">
        <v>272</v>
      </c>
      <c r="E17" s="256" t="s">
        <v>165</v>
      </c>
      <c r="F17" s="256" t="s">
        <v>201</v>
      </c>
      <c r="G17" s="260"/>
      <c r="H17" s="511" t="s">
        <v>368</v>
      </c>
      <c r="I17" s="500" t="s">
        <v>201</v>
      </c>
      <c r="J17" s="500" t="s">
        <v>369</v>
      </c>
      <c r="K17" s="500" t="s">
        <v>201</v>
      </c>
      <c r="L17" s="500" t="s">
        <v>370</v>
      </c>
      <c r="M17" s="500" t="s">
        <v>201</v>
      </c>
      <c r="N17" s="500" t="s">
        <v>371</v>
      </c>
      <c r="O17" s="500" t="s">
        <v>201</v>
      </c>
      <c r="P17" s="511" t="s">
        <v>347</v>
      </c>
      <c r="Q17" s="500"/>
      <c r="R17" s="500" t="s">
        <v>372</v>
      </c>
      <c r="S17" s="500" t="s">
        <v>201</v>
      </c>
      <c r="T17" s="511" t="s">
        <v>347</v>
      </c>
      <c r="U17" s="500"/>
      <c r="V17" s="500" t="s">
        <v>373</v>
      </c>
      <c r="W17" s="500" t="s">
        <v>201</v>
      </c>
      <c r="X17" s="500" t="s">
        <v>165</v>
      </c>
      <c r="Y17" s="500" t="s">
        <v>201</v>
      </c>
      <c r="Z17" s="511" t="s">
        <v>374</v>
      </c>
      <c r="AA17" s="500"/>
      <c r="AB17" s="500" t="s">
        <v>375</v>
      </c>
      <c r="AC17" s="500" t="s">
        <v>201</v>
      </c>
      <c r="AD17" s="500" t="s">
        <v>376</v>
      </c>
      <c r="AE17" s="500"/>
      <c r="AF17" s="500" t="s">
        <v>377</v>
      </c>
      <c r="AG17" s="500" t="s">
        <v>201</v>
      </c>
      <c r="AH17" s="500" t="s">
        <v>377</v>
      </c>
      <c r="AI17" s="500" t="s">
        <v>201</v>
      </c>
      <c r="AJ17" s="500" t="s">
        <v>377</v>
      </c>
      <c r="AK17" s="500" t="s">
        <v>201</v>
      </c>
    </row>
    <row r="18" spans="1:37" s="42" customFormat="1" ht="74.25" customHeight="1" x14ac:dyDescent="0.2">
      <c r="A18" s="419"/>
      <c r="B18" s="607"/>
      <c r="C18" s="464"/>
      <c r="D18" s="602"/>
      <c r="E18" s="256" t="s">
        <v>171</v>
      </c>
      <c r="F18" s="256" t="s">
        <v>204</v>
      </c>
      <c r="G18" s="260"/>
      <c r="H18" s="512"/>
      <c r="I18" s="501"/>
      <c r="J18" s="501"/>
      <c r="K18" s="501"/>
      <c r="L18" s="501"/>
      <c r="M18" s="501"/>
      <c r="N18" s="501"/>
      <c r="O18" s="501"/>
      <c r="P18" s="512"/>
      <c r="Q18" s="501"/>
      <c r="R18" s="501"/>
      <c r="S18" s="501"/>
      <c r="T18" s="512"/>
      <c r="U18" s="501"/>
      <c r="V18" s="501"/>
      <c r="W18" s="501"/>
      <c r="X18" s="501"/>
      <c r="Y18" s="501"/>
      <c r="Z18" s="512"/>
      <c r="AA18" s="501"/>
      <c r="AB18" s="501"/>
      <c r="AC18" s="501"/>
      <c r="AD18" s="501"/>
      <c r="AE18" s="501"/>
      <c r="AF18" s="501"/>
      <c r="AG18" s="501"/>
      <c r="AH18" s="501"/>
      <c r="AI18" s="501"/>
      <c r="AJ18" s="501"/>
      <c r="AK18" s="501"/>
    </row>
    <row r="19" spans="1:37" s="42" customFormat="1" ht="37.5" customHeight="1" x14ac:dyDescent="0.2">
      <c r="A19" s="419">
        <v>7</v>
      </c>
      <c r="B19" s="605" t="s">
        <v>273</v>
      </c>
      <c r="C19" s="464">
        <v>7.1</v>
      </c>
      <c r="D19" s="602" t="s">
        <v>274</v>
      </c>
      <c r="E19" s="256" t="s">
        <v>165</v>
      </c>
      <c r="F19" s="256" t="s">
        <v>201</v>
      </c>
      <c r="G19" s="260"/>
      <c r="H19" s="511" t="s">
        <v>378</v>
      </c>
      <c r="I19" s="500"/>
      <c r="J19" s="511" t="s">
        <v>379</v>
      </c>
      <c r="K19" s="500"/>
      <c r="L19" s="500" t="s">
        <v>165</v>
      </c>
      <c r="M19" s="500" t="s">
        <v>201</v>
      </c>
      <c r="N19" s="500" t="s">
        <v>165</v>
      </c>
      <c r="O19" s="500" t="s">
        <v>201</v>
      </c>
      <c r="P19" s="511" t="s">
        <v>347</v>
      </c>
      <c r="Q19" s="500"/>
      <c r="R19" s="511" t="s">
        <v>380</v>
      </c>
      <c r="S19" s="500"/>
      <c r="T19" s="511" t="s">
        <v>347</v>
      </c>
      <c r="U19" s="500"/>
      <c r="V19" s="500" t="s">
        <v>165</v>
      </c>
      <c r="W19" s="500" t="s">
        <v>201</v>
      </c>
      <c r="X19" s="500" t="s">
        <v>165</v>
      </c>
      <c r="Y19" s="500" t="s">
        <v>201</v>
      </c>
      <c r="Z19" s="511" t="s">
        <v>367</v>
      </c>
      <c r="AA19" s="500"/>
      <c r="AB19" s="500" t="s">
        <v>165</v>
      </c>
      <c r="AC19" s="500" t="s">
        <v>201</v>
      </c>
      <c r="AD19" s="511" t="s">
        <v>381</v>
      </c>
      <c r="AE19" s="500"/>
      <c r="AF19" s="500" t="s">
        <v>165</v>
      </c>
      <c r="AG19" s="500" t="s">
        <v>201</v>
      </c>
      <c r="AH19" s="500" t="s">
        <v>165</v>
      </c>
      <c r="AI19" s="500" t="s">
        <v>201</v>
      </c>
      <c r="AJ19" s="500" t="s">
        <v>165</v>
      </c>
      <c r="AK19" s="500" t="s">
        <v>201</v>
      </c>
    </row>
    <row r="20" spans="1:37" s="42" customFormat="1" ht="41.25" customHeight="1" x14ac:dyDescent="0.2">
      <c r="A20" s="419"/>
      <c r="B20" s="607"/>
      <c r="C20" s="464"/>
      <c r="D20" s="602"/>
      <c r="E20" s="256" t="s">
        <v>171</v>
      </c>
      <c r="F20" s="256" t="s">
        <v>204</v>
      </c>
      <c r="G20" s="260"/>
      <c r="H20" s="512"/>
      <c r="I20" s="501"/>
      <c r="J20" s="512"/>
      <c r="K20" s="501"/>
      <c r="L20" s="501"/>
      <c r="M20" s="501"/>
      <c r="N20" s="501"/>
      <c r="O20" s="501"/>
      <c r="P20" s="512"/>
      <c r="Q20" s="501"/>
      <c r="R20" s="512"/>
      <c r="S20" s="501"/>
      <c r="T20" s="512"/>
      <c r="U20" s="501"/>
      <c r="V20" s="501"/>
      <c r="W20" s="501"/>
      <c r="X20" s="501"/>
      <c r="Y20" s="501"/>
      <c r="Z20" s="512"/>
      <c r="AA20" s="501"/>
      <c r="AB20" s="501"/>
      <c r="AC20" s="501"/>
      <c r="AD20" s="512"/>
      <c r="AE20" s="501"/>
      <c r="AF20" s="501"/>
      <c r="AG20" s="501"/>
      <c r="AH20" s="501"/>
      <c r="AI20" s="501"/>
      <c r="AJ20" s="501"/>
      <c r="AK20" s="501"/>
    </row>
    <row r="21" spans="1:37" s="42" customFormat="1" ht="84" customHeight="1" x14ac:dyDescent="0.2">
      <c r="A21" s="419">
        <v>8</v>
      </c>
      <c r="B21" s="605" t="s">
        <v>275</v>
      </c>
      <c r="C21" s="464">
        <v>8.1</v>
      </c>
      <c r="D21" s="602" t="s">
        <v>382</v>
      </c>
      <c r="E21" s="256" t="s">
        <v>165</v>
      </c>
      <c r="F21" s="256" t="s">
        <v>201</v>
      </c>
      <c r="G21" s="260"/>
      <c r="H21" s="511" t="s">
        <v>383</v>
      </c>
      <c r="I21" s="500"/>
      <c r="J21" s="511" t="s">
        <v>384</v>
      </c>
      <c r="K21" s="500"/>
      <c r="L21" s="500" t="s">
        <v>385</v>
      </c>
      <c r="M21" s="500" t="s">
        <v>201</v>
      </c>
      <c r="N21" s="500" t="s">
        <v>165</v>
      </c>
      <c r="O21" s="500" t="s">
        <v>201</v>
      </c>
      <c r="P21" s="511" t="s">
        <v>347</v>
      </c>
      <c r="Q21" s="500"/>
      <c r="R21" s="500" t="s">
        <v>165</v>
      </c>
      <c r="S21" s="500" t="s">
        <v>201</v>
      </c>
      <c r="T21" s="511" t="s">
        <v>347</v>
      </c>
      <c r="U21" s="500"/>
      <c r="V21" s="500" t="s">
        <v>386</v>
      </c>
      <c r="W21" s="500" t="s">
        <v>201</v>
      </c>
      <c r="X21" s="500" t="s">
        <v>387</v>
      </c>
      <c r="Y21" s="500"/>
      <c r="Z21" s="511" t="s">
        <v>367</v>
      </c>
      <c r="AA21" s="500"/>
      <c r="AB21" s="500" t="s">
        <v>388</v>
      </c>
      <c r="AC21" s="500" t="s">
        <v>201</v>
      </c>
      <c r="AD21" s="511" t="s">
        <v>389</v>
      </c>
      <c r="AE21" s="500"/>
      <c r="AF21" s="500" t="s">
        <v>165</v>
      </c>
      <c r="AG21" s="500" t="s">
        <v>201</v>
      </c>
      <c r="AH21" s="500" t="s">
        <v>165</v>
      </c>
      <c r="AI21" s="500" t="s">
        <v>201</v>
      </c>
      <c r="AJ21" s="500" t="s">
        <v>390</v>
      </c>
      <c r="AK21" s="500" t="s">
        <v>201</v>
      </c>
    </row>
    <row r="22" spans="1:37" s="42" customFormat="1" ht="122.25" customHeight="1" x14ac:dyDescent="0.2">
      <c r="A22" s="419"/>
      <c r="B22" s="606"/>
      <c r="C22" s="464"/>
      <c r="D22" s="602"/>
      <c r="E22" s="256" t="s">
        <v>171</v>
      </c>
      <c r="F22" s="256" t="s">
        <v>204</v>
      </c>
      <c r="G22" s="260"/>
      <c r="H22" s="512"/>
      <c r="I22" s="501"/>
      <c r="J22" s="512"/>
      <c r="K22" s="501"/>
      <c r="L22" s="501"/>
      <c r="M22" s="501"/>
      <c r="N22" s="501"/>
      <c r="O22" s="501"/>
      <c r="P22" s="512"/>
      <c r="Q22" s="501"/>
      <c r="R22" s="501"/>
      <c r="S22" s="501"/>
      <c r="T22" s="512"/>
      <c r="U22" s="501"/>
      <c r="V22" s="501"/>
      <c r="W22" s="501"/>
      <c r="X22" s="501"/>
      <c r="Y22" s="501"/>
      <c r="Z22" s="512"/>
      <c r="AA22" s="501"/>
      <c r="AB22" s="501"/>
      <c r="AC22" s="501"/>
      <c r="AD22" s="512"/>
      <c r="AE22" s="501"/>
      <c r="AF22" s="501"/>
      <c r="AG22" s="501"/>
      <c r="AH22" s="501"/>
      <c r="AI22" s="501"/>
      <c r="AJ22" s="501"/>
      <c r="AK22" s="501"/>
    </row>
    <row r="23" spans="1:37" s="42" customFormat="1" ht="93.75" customHeight="1" x14ac:dyDescent="0.2">
      <c r="A23" s="419"/>
      <c r="B23" s="606"/>
      <c r="C23" s="464">
        <v>8.1999999999999993</v>
      </c>
      <c r="D23" s="602" t="s">
        <v>391</v>
      </c>
      <c r="E23" s="256" t="s">
        <v>165</v>
      </c>
      <c r="F23" s="256" t="s">
        <v>201</v>
      </c>
      <c r="G23" s="260"/>
      <c r="H23" s="511" t="s">
        <v>383</v>
      </c>
      <c r="I23" s="500"/>
      <c r="J23" s="511" t="s">
        <v>392</v>
      </c>
      <c r="K23" s="500"/>
      <c r="L23" s="500" t="s">
        <v>165</v>
      </c>
      <c r="M23" s="500" t="s">
        <v>201</v>
      </c>
      <c r="N23" s="500" t="s">
        <v>165</v>
      </c>
      <c r="O23" s="500" t="s">
        <v>201</v>
      </c>
      <c r="P23" s="511" t="s">
        <v>393</v>
      </c>
      <c r="Q23" s="500"/>
      <c r="R23" s="511" t="s">
        <v>394</v>
      </c>
      <c r="S23" s="500"/>
      <c r="T23" s="511" t="s">
        <v>393</v>
      </c>
      <c r="U23" s="500"/>
      <c r="V23" s="500" t="s">
        <v>386</v>
      </c>
      <c r="W23" s="500" t="s">
        <v>201</v>
      </c>
      <c r="X23" s="500" t="s">
        <v>387</v>
      </c>
      <c r="Y23" s="500"/>
      <c r="Z23" s="511" t="s">
        <v>367</v>
      </c>
      <c r="AA23" s="500"/>
      <c r="AB23" s="500" t="s">
        <v>395</v>
      </c>
      <c r="AC23" s="500" t="s">
        <v>201</v>
      </c>
      <c r="AD23" s="511" t="s">
        <v>389</v>
      </c>
      <c r="AE23" s="500"/>
      <c r="AF23" s="511" t="s">
        <v>396</v>
      </c>
      <c r="AG23" s="500"/>
      <c r="AH23" s="511" t="s">
        <v>396</v>
      </c>
      <c r="AI23" s="500"/>
      <c r="AJ23" s="511" t="s">
        <v>397</v>
      </c>
      <c r="AK23" s="500"/>
    </row>
    <row r="24" spans="1:37" s="42" customFormat="1" ht="102.75" customHeight="1" x14ac:dyDescent="0.2">
      <c r="A24" s="419"/>
      <c r="B24" s="607"/>
      <c r="C24" s="464"/>
      <c r="D24" s="602"/>
      <c r="E24" s="256" t="s">
        <v>171</v>
      </c>
      <c r="F24" s="256" t="s">
        <v>204</v>
      </c>
      <c r="G24" s="260"/>
      <c r="H24" s="512"/>
      <c r="I24" s="501"/>
      <c r="J24" s="512"/>
      <c r="K24" s="501"/>
      <c r="L24" s="501"/>
      <c r="M24" s="501"/>
      <c r="N24" s="501"/>
      <c r="O24" s="501"/>
      <c r="P24" s="512"/>
      <c r="Q24" s="501"/>
      <c r="R24" s="512"/>
      <c r="S24" s="501"/>
      <c r="T24" s="512"/>
      <c r="U24" s="501"/>
      <c r="V24" s="501"/>
      <c r="W24" s="501"/>
      <c r="X24" s="501"/>
      <c r="Y24" s="501"/>
      <c r="Z24" s="512"/>
      <c r="AA24" s="501"/>
      <c r="AB24" s="501"/>
      <c r="AC24" s="501"/>
      <c r="AD24" s="512"/>
      <c r="AE24" s="501"/>
      <c r="AF24" s="512"/>
      <c r="AG24" s="501"/>
      <c r="AH24" s="512"/>
      <c r="AI24" s="501"/>
      <c r="AJ24" s="512"/>
      <c r="AK24" s="501"/>
    </row>
    <row r="25" spans="1:37" s="42" customFormat="1" ht="34" x14ac:dyDescent="0.2">
      <c r="A25" s="432" t="s">
        <v>209</v>
      </c>
      <c r="B25" s="432"/>
      <c r="C25" s="432"/>
      <c r="D25" s="432"/>
      <c r="E25" s="432"/>
      <c r="F25" s="96" t="s">
        <v>210</v>
      </c>
      <c r="G25" s="260"/>
      <c r="H25" s="472"/>
      <c r="I25" s="473"/>
      <c r="J25" s="472"/>
      <c r="K25" s="473"/>
      <c r="L25" s="472"/>
      <c r="M25" s="473"/>
      <c r="N25" s="472"/>
      <c r="O25" s="473"/>
      <c r="P25" s="472"/>
      <c r="Q25" s="473"/>
      <c r="R25" s="472"/>
      <c r="S25" s="473"/>
      <c r="T25" s="472"/>
      <c r="U25" s="473"/>
      <c r="V25" s="472"/>
      <c r="W25" s="473"/>
      <c r="X25" s="472"/>
      <c r="Y25" s="473"/>
      <c r="Z25" s="472"/>
      <c r="AA25" s="473"/>
      <c r="AB25" s="472"/>
      <c r="AC25" s="473"/>
      <c r="AD25" s="472"/>
      <c r="AE25" s="473"/>
      <c r="AF25" s="472"/>
      <c r="AG25" s="473"/>
      <c r="AH25" s="472"/>
      <c r="AI25" s="473"/>
      <c r="AJ25" s="472"/>
      <c r="AK25" s="473"/>
    </row>
    <row r="26" spans="1:37" ht="19" x14ac:dyDescent="0.2">
      <c r="B26" s="235"/>
      <c r="C26" s="260"/>
      <c r="D26" s="261"/>
      <c r="E26" s="257"/>
      <c r="F26" s="257"/>
      <c r="G26" s="258"/>
      <c r="H26" s="257"/>
      <c r="I26" s="257"/>
      <c r="J26" s="257"/>
      <c r="K26" s="257"/>
      <c r="L26" s="257"/>
      <c r="M26" s="25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row>
    <row r="27" spans="1:37" x14ac:dyDescent="0.2">
      <c r="C27" s="299"/>
      <c r="D27" s="299"/>
      <c r="E27" s="258"/>
      <c r="F27" s="262"/>
      <c r="G27" s="258"/>
      <c r="H27" s="257"/>
      <c r="I27" s="257"/>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row>
    <row r="28" spans="1:37" ht="29.25" customHeight="1" x14ac:dyDescent="0.2">
      <c r="C28" s="299"/>
      <c r="D28" s="299"/>
      <c r="E28" s="258"/>
      <c r="F28" s="262"/>
      <c r="G28" s="258"/>
      <c r="H28" s="257"/>
      <c r="I28" s="257"/>
      <c r="J28" s="257"/>
      <c r="K28" s="257"/>
      <c r="L28" s="257"/>
      <c r="M28" s="257"/>
      <c r="N28" s="257"/>
      <c r="O28" s="257"/>
      <c r="P28" s="257"/>
      <c r="Q28" s="257"/>
      <c r="R28" s="257"/>
      <c r="S28" s="257"/>
      <c r="T28" s="257"/>
      <c r="U28" s="257"/>
      <c r="V28" s="257"/>
      <c r="W28" s="257"/>
      <c r="X28" s="257"/>
      <c r="Y28" s="257"/>
      <c r="Z28" s="257"/>
      <c r="AA28" s="257"/>
      <c r="AB28" s="257"/>
      <c r="AC28" s="257"/>
      <c r="AD28" s="257"/>
      <c r="AE28" s="257"/>
      <c r="AF28" s="257"/>
      <c r="AG28" s="257"/>
      <c r="AH28" s="257"/>
      <c r="AI28" s="257"/>
      <c r="AJ28" s="257"/>
      <c r="AK28" s="257"/>
    </row>
    <row r="29" spans="1:37" ht="29.25" customHeight="1" x14ac:dyDescent="0.2">
      <c r="C29" s="299"/>
      <c r="D29" s="299"/>
      <c r="E29" s="258"/>
      <c r="F29" s="262"/>
      <c r="G29" s="258"/>
      <c r="H29" s="257"/>
      <c r="I29" s="257"/>
      <c r="J29" s="257"/>
      <c r="K29" s="257"/>
      <c r="L29" s="257"/>
      <c r="M29" s="257"/>
      <c r="N29" s="257"/>
      <c r="O29" s="257"/>
      <c r="P29" s="257"/>
      <c r="Q29" s="257"/>
      <c r="R29" s="257"/>
      <c r="S29" s="257"/>
      <c r="T29" s="257"/>
      <c r="U29" s="257"/>
      <c r="V29" s="257"/>
      <c r="W29" s="257"/>
      <c r="X29" s="257"/>
      <c r="Y29" s="257"/>
      <c r="Z29" s="257"/>
      <c r="AA29" s="257"/>
      <c r="AB29" s="257"/>
      <c r="AC29" s="257"/>
      <c r="AD29" s="257"/>
      <c r="AE29" s="257"/>
      <c r="AF29" s="257"/>
      <c r="AG29" s="257"/>
      <c r="AH29" s="257"/>
      <c r="AI29" s="257"/>
      <c r="AJ29" s="257"/>
      <c r="AK29" s="257"/>
    </row>
    <row r="30" spans="1:37" x14ac:dyDescent="0.2">
      <c r="C30" s="299"/>
      <c r="D30" s="299"/>
      <c r="E30" s="258"/>
      <c r="F30" s="262"/>
      <c r="G30" s="258"/>
      <c r="H30" s="257"/>
      <c r="I30" s="257"/>
      <c r="J30" s="257"/>
      <c r="K30" s="257"/>
      <c r="L30" s="257"/>
      <c r="M30" s="257"/>
      <c r="N30" s="257"/>
      <c r="O30" s="257"/>
      <c r="P30" s="257"/>
      <c r="Q30" s="257"/>
      <c r="R30" s="257"/>
      <c r="S30" s="257"/>
      <c r="T30" s="257"/>
      <c r="U30" s="257"/>
      <c r="V30" s="257"/>
      <c r="W30" s="257"/>
      <c r="X30" s="257"/>
      <c r="Y30" s="257"/>
      <c r="Z30" s="257"/>
      <c r="AA30" s="257"/>
      <c r="AB30" s="257"/>
      <c r="AC30" s="257"/>
      <c r="AD30" s="257"/>
      <c r="AE30" s="257"/>
      <c r="AF30" s="257"/>
      <c r="AG30" s="257"/>
      <c r="AH30" s="257"/>
      <c r="AI30" s="257"/>
      <c r="AJ30" s="257"/>
      <c r="AK30" s="257"/>
    </row>
    <row r="31" spans="1:37" x14ac:dyDescent="0.2">
      <c r="C31" s="299"/>
      <c r="D31" s="299"/>
      <c r="E31" s="258"/>
      <c r="F31" s="262"/>
      <c r="G31" s="258"/>
      <c r="H31" s="257"/>
      <c r="I31" s="257"/>
      <c r="J31" s="257"/>
      <c r="K31" s="257"/>
      <c r="L31" s="257"/>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7"/>
    </row>
    <row r="32" spans="1:37" x14ac:dyDescent="0.2">
      <c r="C32" s="299"/>
      <c r="D32" s="299"/>
      <c r="E32" s="258"/>
      <c r="F32" s="262"/>
      <c r="G32" s="258"/>
      <c r="H32" s="257"/>
      <c r="I32" s="257"/>
      <c r="J32" s="257"/>
      <c r="K32" s="257"/>
      <c r="L32" s="257"/>
      <c r="M32" s="257"/>
      <c r="N32" s="257"/>
      <c r="O32" s="257"/>
      <c r="P32" s="257"/>
      <c r="Q32" s="257"/>
      <c r="R32" s="257"/>
      <c r="S32" s="257"/>
      <c r="T32" s="257"/>
      <c r="U32" s="257"/>
      <c r="V32" s="257"/>
      <c r="W32" s="257"/>
      <c r="X32" s="257"/>
      <c r="Y32" s="257"/>
      <c r="Z32" s="257"/>
      <c r="AA32" s="257"/>
      <c r="AB32" s="257"/>
      <c r="AC32" s="257"/>
      <c r="AD32" s="257"/>
      <c r="AE32" s="257"/>
      <c r="AF32" s="257"/>
      <c r="AG32" s="257"/>
      <c r="AH32" s="257"/>
      <c r="AI32" s="257"/>
      <c r="AJ32" s="257"/>
      <c r="AK32" s="257"/>
    </row>
    <row r="33" spans="3:37" x14ac:dyDescent="0.2">
      <c r="C33" s="299"/>
      <c r="D33" s="299"/>
      <c r="E33" s="258"/>
      <c r="F33" s="262"/>
      <c r="G33" s="258"/>
      <c r="H33" s="258"/>
      <c r="I33" s="258"/>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row>
    <row r="34" spans="3:37" ht="17" x14ac:dyDescent="0.2">
      <c r="C34" s="299"/>
      <c r="D34" s="299" t="s">
        <v>190</v>
      </c>
      <c r="E34" s="258"/>
      <c r="F34" s="262"/>
      <c r="G34" s="258"/>
      <c r="H34" s="286"/>
      <c r="I34" s="257"/>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row>
    <row r="35" spans="3:37" x14ac:dyDescent="0.2">
      <c r="C35" s="299"/>
      <c r="D35" s="299"/>
      <c r="E35" s="258"/>
      <c r="F35" s="262"/>
      <c r="G35" s="258"/>
      <c r="H35" s="286"/>
      <c r="I35" s="257"/>
      <c r="J35" s="286"/>
      <c r="K35" s="286"/>
      <c r="L35" s="286"/>
      <c r="M35" s="286"/>
      <c r="N35" s="286"/>
      <c r="O35" s="286"/>
      <c r="P35" s="286"/>
      <c r="Q35" s="286"/>
      <c r="R35" s="286"/>
      <c r="S35" s="286"/>
      <c r="T35" s="286"/>
      <c r="U35" s="286"/>
      <c r="V35" s="286"/>
      <c r="W35" s="286"/>
      <c r="X35" s="286"/>
      <c r="Y35" s="286"/>
      <c r="Z35" s="286"/>
      <c r="AA35" s="286"/>
      <c r="AB35" s="286"/>
      <c r="AC35" s="286"/>
      <c r="AD35" s="286"/>
      <c r="AE35" s="286"/>
      <c r="AF35" s="286"/>
      <c r="AG35" s="286"/>
      <c r="AH35" s="286"/>
      <c r="AI35" s="286"/>
      <c r="AJ35" s="286"/>
      <c r="AK35" s="286"/>
    </row>
    <row r="36" spans="3:37" x14ac:dyDescent="0.2">
      <c r="C36" s="299"/>
      <c r="D36" s="299"/>
      <c r="E36" s="258"/>
      <c r="F36" s="262"/>
      <c r="G36" s="258"/>
      <c r="H36" s="286"/>
      <c r="I36" s="257"/>
      <c r="J36" s="286"/>
      <c r="K36" s="286"/>
      <c r="L36" s="286"/>
      <c r="M36" s="286"/>
      <c r="N36" s="286"/>
      <c r="O36" s="286"/>
      <c r="P36" s="286"/>
      <c r="Q36" s="286"/>
      <c r="R36" s="286"/>
      <c r="S36" s="286"/>
      <c r="T36" s="286"/>
      <c r="U36" s="286"/>
      <c r="V36" s="286"/>
      <c r="W36" s="286"/>
      <c r="X36" s="286"/>
      <c r="Y36" s="286"/>
      <c r="Z36" s="286"/>
      <c r="AA36" s="286"/>
      <c r="AB36" s="286"/>
      <c r="AC36" s="286"/>
      <c r="AD36" s="286"/>
      <c r="AE36" s="286"/>
      <c r="AF36" s="286"/>
      <c r="AG36" s="286"/>
      <c r="AH36" s="286"/>
      <c r="AI36" s="286"/>
      <c r="AJ36" s="286"/>
      <c r="AK36" s="286"/>
    </row>
    <row r="37" spans="3:37" x14ac:dyDescent="0.2">
      <c r="C37" s="299"/>
      <c r="D37" s="299"/>
      <c r="E37" s="258"/>
      <c r="F37" s="262"/>
      <c r="G37" s="258"/>
      <c r="H37" s="286"/>
      <c r="I37" s="257"/>
      <c r="J37" s="286"/>
      <c r="K37" s="286"/>
      <c r="L37" s="286"/>
      <c r="M37" s="286"/>
      <c r="N37" s="286"/>
      <c r="O37" s="286"/>
      <c r="P37" s="286"/>
      <c r="Q37" s="286"/>
      <c r="R37" s="286"/>
      <c r="S37" s="286"/>
      <c r="T37" s="286"/>
      <c r="U37" s="286"/>
      <c r="V37" s="286"/>
      <c r="W37" s="286"/>
      <c r="X37" s="286"/>
      <c r="Y37" s="286"/>
      <c r="Z37" s="286"/>
      <c r="AA37" s="286"/>
      <c r="AB37" s="286"/>
      <c r="AC37" s="286"/>
      <c r="AD37" s="286"/>
      <c r="AE37" s="286"/>
      <c r="AF37" s="286"/>
      <c r="AG37" s="286"/>
      <c r="AH37" s="286"/>
      <c r="AI37" s="286"/>
      <c r="AJ37" s="286"/>
      <c r="AK37" s="286"/>
    </row>
    <row r="38" spans="3:37" x14ac:dyDescent="0.2">
      <c r="C38" s="299"/>
      <c r="D38" s="299"/>
      <c r="E38" s="258"/>
      <c r="F38" s="262"/>
      <c r="G38" s="258"/>
      <c r="H38" s="286"/>
      <c r="I38" s="257"/>
      <c r="J38" s="286"/>
      <c r="K38" s="286"/>
      <c r="L38" s="286"/>
      <c r="M38" s="286"/>
      <c r="N38" s="286"/>
      <c r="O38" s="286"/>
      <c r="P38" s="286"/>
      <c r="Q38" s="286"/>
      <c r="R38" s="286"/>
      <c r="S38" s="286"/>
      <c r="T38" s="286"/>
      <c r="U38" s="286"/>
      <c r="V38" s="286"/>
      <c r="W38" s="286"/>
      <c r="X38" s="286"/>
      <c r="Y38" s="286"/>
      <c r="Z38" s="286"/>
      <c r="AA38" s="286"/>
      <c r="AB38" s="286"/>
      <c r="AC38" s="286"/>
      <c r="AD38" s="286"/>
      <c r="AE38" s="286"/>
      <c r="AF38" s="286"/>
      <c r="AG38" s="286"/>
      <c r="AH38" s="286"/>
      <c r="AI38" s="286"/>
      <c r="AJ38" s="286"/>
      <c r="AK38" s="286"/>
    </row>
    <row r="39" spans="3:37" x14ac:dyDescent="0.2">
      <c r="C39" s="299"/>
      <c r="D39" s="299"/>
      <c r="E39" s="258"/>
      <c r="F39" s="262"/>
      <c r="G39" s="258"/>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row>
    <row r="40" spans="3:37" x14ac:dyDescent="0.2">
      <c r="C40" s="299"/>
      <c r="D40" s="299"/>
      <c r="E40" s="258"/>
      <c r="F40" s="262"/>
      <c r="G40" s="258"/>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row>
    <row r="41" spans="3:37" x14ac:dyDescent="0.2">
      <c r="C41" s="299"/>
      <c r="D41" s="299"/>
      <c r="E41" s="258"/>
      <c r="F41" s="262"/>
      <c r="G41" s="258"/>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row>
    <row r="42" spans="3:37" x14ac:dyDescent="0.2">
      <c r="C42" s="299"/>
      <c r="D42" s="299"/>
      <c r="E42" s="258"/>
      <c r="F42" s="262"/>
      <c r="G42" s="258"/>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row>
    <row r="43" spans="3:37" x14ac:dyDescent="0.2">
      <c r="C43" s="299"/>
      <c r="D43" s="299"/>
      <c r="E43" s="258"/>
      <c r="F43" s="262"/>
      <c r="G43" s="258"/>
      <c r="H43" s="36"/>
      <c r="I43" s="258"/>
      <c r="J43" s="36"/>
      <c r="K43" s="36"/>
      <c r="L43" s="36"/>
      <c r="M43" s="258"/>
      <c r="N43" s="36"/>
      <c r="O43" s="258"/>
      <c r="P43" s="36"/>
      <c r="Q43" s="258"/>
      <c r="R43" s="36"/>
      <c r="S43" s="258"/>
      <c r="T43" s="36"/>
      <c r="U43" s="258"/>
      <c r="V43" s="36"/>
      <c r="W43" s="258"/>
      <c r="X43" s="36"/>
      <c r="Y43" s="258"/>
      <c r="Z43" s="36"/>
      <c r="AA43" s="258"/>
      <c r="AB43" s="36"/>
      <c r="AC43" s="258"/>
      <c r="AD43" s="36"/>
      <c r="AE43" s="258"/>
      <c r="AF43" s="36"/>
      <c r="AG43" s="258"/>
      <c r="AH43" s="36"/>
      <c r="AI43" s="258"/>
      <c r="AJ43" s="36"/>
      <c r="AK43" s="258"/>
    </row>
    <row r="44" spans="3:37" x14ac:dyDescent="0.2">
      <c r="C44" s="299"/>
      <c r="D44" s="299"/>
      <c r="E44" s="258"/>
      <c r="F44" s="36"/>
      <c r="G44" s="258"/>
      <c r="H44" s="36"/>
      <c r="I44" s="258"/>
      <c r="J44" s="36"/>
      <c r="K44" s="197"/>
      <c r="L44" s="197"/>
      <c r="M44" s="258"/>
      <c r="N44" s="36"/>
      <c r="O44" s="258"/>
      <c r="P44" s="36"/>
      <c r="Q44" s="258"/>
      <c r="R44" s="36"/>
      <c r="S44" s="258"/>
      <c r="T44" s="36"/>
      <c r="U44" s="258"/>
      <c r="V44" s="36"/>
      <c r="W44" s="258"/>
      <c r="X44" s="36"/>
      <c r="Y44" s="258"/>
      <c r="Z44" s="36"/>
      <c r="AA44" s="258"/>
      <c r="AB44" s="36"/>
      <c r="AC44" s="258"/>
      <c r="AD44" s="36"/>
      <c r="AE44" s="258"/>
      <c r="AF44" s="36"/>
      <c r="AG44" s="258"/>
      <c r="AH44" s="36"/>
      <c r="AI44" s="258"/>
      <c r="AJ44" s="36"/>
      <c r="AK44" s="258"/>
    </row>
    <row r="45" spans="3:37" x14ac:dyDescent="0.2">
      <c r="C45" s="299"/>
      <c r="D45" s="299"/>
      <c r="E45" s="258"/>
      <c r="F45" s="262"/>
      <c r="G45" s="258"/>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row>
    <row r="46" spans="3:37" x14ac:dyDescent="0.2">
      <c r="C46" s="299"/>
      <c r="D46" s="299"/>
      <c r="E46" s="258"/>
      <c r="F46" s="262"/>
      <c r="G46" s="258"/>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row>
    <row r="47" spans="3:37" x14ac:dyDescent="0.2">
      <c r="C47" s="299"/>
      <c r="D47" s="299"/>
      <c r="E47" s="258"/>
      <c r="F47" s="262"/>
      <c r="G47" s="258"/>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row>
    <row r="48" spans="3:37" x14ac:dyDescent="0.2">
      <c r="C48" s="299"/>
      <c r="D48" s="299"/>
      <c r="E48" s="258"/>
      <c r="F48" s="262"/>
      <c r="G48" s="258"/>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row>
    <row r="49" spans="3:37" x14ac:dyDescent="0.2">
      <c r="C49" s="299"/>
      <c r="D49" s="299"/>
      <c r="E49" s="258"/>
      <c r="F49" s="262"/>
      <c r="G49" s="258"/>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row>
    <row r="50" spans="3:37" x14ac:dyDescent="0.2">
      <c r="C50" s="299"/>
      <c r="D50" s="299"/>
      <c r="E50" s="258"/>
      <c r="F50" s="262"/>
      <c r="G50" s="258"/>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row>
    <row r="51" spans="3:37" x14ac:dyDescent="0.2">
      <c r="C51" s="299"/>
      <c r="D51" s="299"/>
      <c r="E51" s="258"/>
      <c r="F51" s="262"/>
      <c r="G51" s="258"/>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row>
    <row r="52" spans="3:37" x14ac:dyDescent="0.2">
      <c r="C52" s="299"/>
      <c r="D52" s="299"/>
      <c r="E52" s="258"/>
      <c r="F52" s="262"/>
      <c r="G52" s="258"/>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row>
    <row r="53" spans="3:37" x14ac:dyDescent="0.2">
      <c r="C53" s="299"/>
      <c r="D53" s="299"/>
      <c r="E53" s="258"/>
      <c r="F53" s="262"/>
      <c r="G53" s="258"/>
      <c r="H53" s="257"/>
      <c r="I53" s="257"/>
      <c r="J53" s="257"/>
      <c r="K53" s="257"/>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row>
    <row r="54" spans="3:37" x14ac:dyDescent="0.2">
      <c r="C54" s="299"/>
      <c r="D54" s="299"/>
      <c r="E54" s="258"/>
      <c r="F54" s="262"/>
      <c r="G54" s="258"/>
      <c r="H54" s="257"/>
      <c r="I54" s="257"/>
      <c r="J54" s="257"/>
      <c r="K54" s="257"/>
      <c r="L54" s="257"/>
      <c r="M54" s="257"/>
      <c r="N54" s="257"/>
      <c r="O54" s="257"/>
      <c r="P54" s="257"/>
      <c r="Q54" s="257"/>
      <c r="R54" s="257"/>
      <c r="S54" s="257"/>
      <c r="T54" s="257"/>
      <c r="U54" s="257"/>
      <c r="V54" s="257"/>
      <c r="W54" s="257"/>
      <c r="X54" s="257"/>
      <c r="Y54" s="257"/>
      <c r="Z54" s="257"/>
      <c r="AA54" s="257"/>
      <c r="AB54" s="257"/>
      <c r="AC54" s="257"/>
      <c r="AD54" s="257"/>
      <c r="AE54" s="257"/>
      <c r="AF54" s="257"/>
      <c r="AG54" s="257"/>
      <c r="AH54" s="257"/>
      <c r="AI54" s="257"/>
      <c r="AJ54" s="257"/>
      <c r="AK54" s="257"/>
    </row>
    <row r="55" spans="3:37" x14ac:dyDescent="0.2">
      <c r="C55" s="299"/>
      <c r="D55" s="299"/>
      <c r="E55" s="258"/>
      <c r="F55" s="262"/>
      <c r="G55" s="258"/>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row>
    <row r="56" spans="3:37" x14ac:dyDescent="0.2">
      <c r="C56" s="299"/>
      <c r="D56" s="299"/>
      <c r="E56" s="258"/>
      <c r="F56" s="262"/>
      <c r="G56" s="258"/>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257"/>
      <c r="AK56" s="257"/>
    </row>
    <row r="57" spans="3:37" x14ac:dyDescent="0.2">
      <c r="C57" s="299"/>
      <c r="D57" s="299"/>
      <c r="E57" s="258"/>
      <c r="F57" s="262"/>
      <c r="G57" s="258"/>
      <c r="H57" s="257"/>
      <c r="I57" s="257"/>
      <c r="J57" s="257"/>
      <c r="K57" s="257"/>
      <c r="L57" s="257"/>
      <c r="M57" s="257"/>
      <c r="N57" s="257"/>
      <c r="O57" s="257"/>
      <c r="P57" s="257"/>
      <c r="Q57" s="257"/>
      <c r="R57" s="257"/>
      <c r="S57" s="257"/>
      <c r="T57" s="257"/>
      <c r="U57" s="257"/>
      <c r="V57" s="257"/>
      <c r="W57" s="257"/>
      <c r="X57" s="257"/>
      <c r="Y57" s="257"/>
      <c r="Z57" s="257"/>
      <c r="AA57" s="257"/>
      <c r="AB57" s="257"/>
      <c r="AC57" s="257"/>
      <c r="AD57" s="257"/>
      <c r="AE57" s="257"/>
      <c r="AF57" s="257"/>
      <c r="AG57" s="257"/>
      <c r="AH57" s="257"/>
      <c r="AI57" s="257"/>
      <c r="AJ57" s="257"/>
      <c r="AK57" s="257"/>
    </row>
    <row r="58" spans="3:37" x14ac:dyDescent="0.2">
      <c r="C58" s="299"/>
      <c r="D58" s="299"/>
      <c r="E58" s="258"/>
      <c r="F58" s="262"/>
      <c r="G58" s="258"/>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7"/>
    </row>
    <row r="59" spans="3:37" x14ac:dyDescent="0.2">
      <c r="C59" s="299"/>
      <c r="D59" s="299"/>
      <c r="E59" s="258"/>
      <c r="F59" s="262"/>
      <c r="G59" s="258"/>
      <c r="H59" s="257"/>
      <c r="I59" s="257"/>
      <c r="J59" s="257"/>
      <c r="K59" s="257"/>
      <c r="L59" s="257"/>
      <c r="M59" s="257"/>
      <c r="N59" s="257"/>
      <c r="O59" s="257"/>
      <c r="P59" s="257"/>
      <c r="Q59" s="257"/>
      <c r="R59" s="257"/>
      <c r="S59" s="257"/>
      <c r="T59" s="257"/>
      <c r="U59" s="257"/>
      <c r="V59" s="257"/>
      <c r="W59" s="257"/>
      <c r="X59" s="257"/>
      <c r="Y59" s="257"/>
      <c r="Z59" s="257"/>
      <c r="AA59" s="257"/>
      <c r="AB59" s="257"/>
      <c r="AC59" s="257"/>
      <c r="AD59" s="257"/>
      <c r="AE59" s="257"/>
      <c r="AF59" s="257"/>
      <c r="AG59" s="257"/>
      <c r="AH59" s="257"/>
      <c r="AI59" s="257"/>
      <c r="AJ59" s="257"/>
      <c r="AK59" s="257"/>
    </row>
  </sheetData>
  <mergeCells count="339">
    <mergeCell ref="A25:E25"/>
    <mergeCell ref="L4:M4"/>
    <mergeCell ref="N4:O4"/>
    <mergeCell ref="H25:I25"/>
    <mergeCell ref="J25:K25"/>
    <mergeCell ref="L25:M25"/>
    <mergeCell ref="N25:O25"/>
    <mergeCell ref="H4:I4"/>
    <mergeCell ref="J4:K4"/>
    <mergeCell ref="H7:H8"/>
    <mergeCell ref="I7:I8"/>
    <mergeCell ref="H9:H10"/>
    <mergeCell ref="I9:I10"/>
    <mergeCell ref="H11:H12"/>
    <mergeCell ref="I11:I12"/>
    <mergeCell ref="H13:H14"/>
    <mergeCell ref="I13:I14"/>
    <mergeCell ref="A17:A18"/>
    <mergeCell ref="B17:B18"/>
    <mergeCell ref="C17:C18"/>
    <mergeCell ref="D17:D18"/>
    <mergeCell ref="A19:A20"/>
    <mergeCell ref="B19:B20"/>
    <mergeCell ref="C19:C20"/>
    <mergeCell ref="D19:D20"/>
    <mergeCell ref="A21:A24"/>
    <mergeCell ref="B21:B24"/>
    <mergeCell ref="C21:C22"/>
    <mergeCell ref="D21:D22"/>
    <mergeCell ref="C23:C24"/>
    <mergeCell ref="D23:D24"/>
    <mergeCell ref="A11:A12"/>
    <mergeCell ref="B11:B12"/>
    <mergeCell ref="C11:C12"/>
    <mergeCell ref="D11:D12"/>
    <mergeCell ref="A13:A14"/>
    <mergeCell ref="B13:B14"/>
    <mergeCell ref="C13:C14"/>
    <mergeCell ref="D13:D14"/>
    <mergeCell ref="A15:A16"/>
    <mergeCell ref="B15:B16"/>
    <mergeCell ref="C15:C16"/>
    <mergeCell ref="D15:D16"/>
    <mergeCell ref="A2:F2"/>
    <mergeCell ref="A4:F4"/>
    <mergeCell ref="A7:A8"/>
    <mergeCell ref="B7:B8"/>
    <mergeCell ref="C7:C8"/>
    <mergeCell ref="D7:D8"/>
    <mergeCell ref="A6:B6"/>
    <mergeCell ref="C6:D6"/>
    <mergeCell ref="A9:A10"/>
    <mergeCell ref="B9:B10"/>
    <mergeCell ref="C9:C10"/>
    <mergeCell ref="D9:D10"/>
    <mergeCell ref="K7:K8"/>
    <mergeCell ref="J9:J10"/>
    <mergeCell ref="K9:K10"/>
    <mergeCell ref="J11:J12"/>
    <mergeCell ref="K11:K12"/>
    <mergeCell ref="H21:H22"/>
    <mergeCell ref="I21:I22"/>
    <mergeCell ref="H23:H24"/>
    <mergeCell ref="I23:I24"/>
    <mergeCell ref="J7:J8"/>
    <mergeCell ref="J13:J14"/>
    <mergeCell ref="J19:J20"/>
    <mergeCell ref="H15:H16"/>
    <mergeCell ref="I15:I16"/>
    <mergeCell ref="H17:H18"/>
    <mergeCell ref="I17:I18"/>
    <mergeCell ref="H19:H20"/>
    <mergeCell ref="I19:I20"/>
    <mergeCell ref="K19:K20"/>
    <mergeCell ref="J21:J22"/>
    <mergeCell ref="K21:K22"/>
    <mergeCell ref="J23:J24"/>
    <mergeCell ref="K23:K24"/>
    <mergeCell ref="K13:K14"/>
    <mergeCell ref="J15:J16"/>
    <mergeCell ref="K15:K16"/>
    <mergeCell ref="J17:J18"/>
    <mergeCell ref="K17:K18"/>
    <mergeCell ref="L23:L24"/>
    <mergeCell ref="M23:M24"/>
    <mergeCell ref="L13:L14"/>
    <mergeCell ref="M13:M14"/>
    <mergeCell ref="L15:L16"/>
    <mergeCell ref="M15:M16"/>
    <mergeCell ref="L17:L18"/>
    <mergeCell ref="M17:M18"/>
    <mergeCell ref="L19:L20"/>
    <mergeCell ref="M19:M20"/>
    <mergeCell ref="L21:L22"/>
    <mergeCell ref="M21:M22"/>
    <mergeCell ref="L7:L8"/>
    <mergeCell ref="M7:M8"/>
    <mergeCell ref="L9:L10"/>
    <mergeCell ref="M9:M10"/>
    <mergeCell ref="L11:L12"/>
    <mergeCell ref="M11:M12"/>
    <mergeCell ref="N7:N8"/>
    <mergeCell ref="O7:O8"/>
    <mergeCell ref="N9:N10"/>
    <mergeCell ref="O9:O10"/>
    <mergeCell ref="N11:N12"/>
    <mergeCell ref="O11:O12"/>
    <mergeCell ref="N19:N20"/>
    <mergeCell ref="O19:O20"/>
    <mergeCell ref="N21:N22"/>
    <mergeCell ref="O21:O22"/>
    <mergeCell ref="N23:N24"/>
    <mergeCell ref="O23:O24"/>
    <mergeCell ref="N13:N14"/>
    <mergeCell ref="O13:O14"/>
    <mergeCell ref="N15:N16"/>
    <mergeCell ref="O15:O16"/>
    <mergeCell ref="N17:N18"/>
    <mergeCell ref="O17:O18"/>
    <mergeCell ref="Q17:Q18"/>
    <mergeCell ref="P19:P20"/>
    <mergeCell ref="Q19:Q20"/>
    <mergeCell ref="P21:P22"/>
    <mergeCell ref="Q21:Q22"/>
    <mergeCell ref="P23:P24"/>
    <mergeCell ref="Q23:Q24"/>
    <mergeCell ref="P4:Q4"/>
    <mergeCell ref="P7:P8"/>
    <mergeCell ref="Q7:Q8"/>
    <mergeCell ref="P9:P10"/>
    <mergeCell ref="Q9:Q10"/>
    <mergeCell ref="P11:P12"/>
    <mergeCell ref="Q11:Q12"/>
    <mergeCell ref="P13:P14"/>
    <mergeCell ref="Q13:Q14"/>
    <mergeCell ref="P25:Q25"/>
    <mergeCell ref="R4:S4"/>
    <mergeCell ref="R7:R8"/>
    <mergeCell ref="S7:S8"/>
    <mergeCell ref="R9:R10"/>
    <mergeCell ref="S9:S10"/>
    <mergeCell ref="R11:R12"/>
    <mergeCell ref="S11:S12"/>
    <mergeCell ref="R13:R14"/>
    <mergeCell ref="S13:S14"/>
    <mergeCell ref="R15:R16"/>
    <mergeCell ref="S15:S16"/>
    <mergeCell ref="R17:R18"/>
    <mergeCell ref="S17:S18"/>
    <mergeCell ref="R19:R20"/>
    <mergeCell ref="S19:S20"/>
    <mergeCell ref="R21:R22"/>
    <mergeCell ref="S21:S22"/>
    <mergeCell ref="R23:R24"/>
    <mergeCell ref="S23:S24"/>
    <mergeCell ref="R25:S25"/>
    <mergeCell ref="P15:P16"/>
    <mergeCell ref="Q15:Q16"/>
    <mergeCell ref="P17:P18"/>
    <mergeCell ref="U17:U18"/>
    <mergeCell ref="T19:T20"/>
    <mergeCell ref="U19:U20"/>
    <mergeCell ref="T21:T22"/>
    <mergeCell ref="U21:U22"/>
    <mergeCell ref="T23:T24"/>
    <mergeCell ref="U23:U24"/>
    <mergeCell ref="T4:U4"/>
    <mergeCell ref="T7:T8"/>
    <mergeCell ref="U7:U8"/>
    <mergeCell ref="T9:T10"/>
    <mergeCell ref="U9:U10"/>
    <mergeCell ref="T11:T12"/>
    <mergeCell ref="U11:U12"/>
    <mergeCell ref="T13:T14"/>
    <mergeCell ref="U13:U14"/>
    <mergeCell ref="T25:U25"/>
    <mergeCell ref="V4:W4"/>
    <mergeCell ref="V7:V8"/>
    <mergeCell ref="W7:W8"/>
    <mergeCell ref="V9:V10"/>
    <mergeCell ref="W9:W10"/>
    <mergeCell ref="V11:V12"/>
    <mergeCell ref="W11:W12"/>
    <mergeCell ref="V13:V14"/>
    <mergeCell ref="W13:W14"/>
    <mergeCell ref="V15:V16"/>
    <mergeCell ref="W15:W16"/>
    <mergeCell ref="V17:V18"/>
    <mergeCell ref="W17:W18"/>
    <mergeCell ref="V19:V20"/>
    <mergeCell ref="W19:W20"/>
    <mergeCell ref="V21:V22"/>
    <mergeCell ref="W21:W22"/>
    <mergeCell ref="V23:V24"/>
    <mergeCell ref="W23:W24"/>
    <mergeCell ref="V25:W25"/>
    <mergeCell ref="T15:T16"/>
    <mergeCell ref="U15:U16"/>
    <mergeCell ref="T17:T18"/>
    <mergeCell ref="Y17:Y18"/>
    <mergeCell ref="X19:X20"/>
    <mergeCell ref="Y19:Y20"/>
    <mergeCell ref="X21:X22"/>
    <mergeCell ref="Y21:Y22"/>
    <mergeCell ref="X23:X24"/>
    <mergeCell ref="Y23:Y24"/>
    <mergeCell ref="X4:Y4"/>
    <mergeCell ref="X7:X8"/>
    <mergeCell ref="Y7:Y8"/>
    <mergeCell ref="X9:X10"/>
    <mergeCell ref="Y9:Y10"/>
    <mergeCell ref="X11:X12"/>
    <mergeCell ref="Y11:Y12"/>
    <mergeCell ref="X13:X14"/>
    <mergeCell ref="Y13:Y14"/>
    <mergeCell ref="X25:Y25"/>
    <mergeCell ref="Z4:AA4"/>
    <mergeCell ref="Z7:Z8"/>
    <mergeCell ref="AA7:AA8"/>
    <mergeCell ref="Z9:Z10"/>
    <mergeCell ref="AA9:AA10"/>
    <mergeCell ref="Z11:Z12"/>
    <mergeCell ref="AA11:AA12"/>
    <mergeCell ref="Z13:Z14"/>
    <mergeCell ref="AA13:AA14"/>
    <mergeCell ref="Z15:Z16"/>
    <mergeCell ref="AA15:AA16"/>
    <mergeCell ref="Z17:Z18"/>
    <mergeCell ref="AA17:AA18"/>
    <mergeCell ref="Z19:Z20"/>
    <mergeCell ref="AA19:AA20"/>
    <mergeCell ref="Z21:Z22"/>
    <mergeCell ref="AA21:AA22"/>
    <mergeCell ref="Z23:Z24"/>
    <mergeCell ref="AA23:AA24"/>
    <mergeCell ref="Z25:AA25"/>
    <mergeCell ref="X15:X16"/>
    <mergeCell ref="Y15:Y16"/>
    <mergeCell ref="X17:X18"/>
    <mergeCell ref="AC17:AC18"/>
    <mergeCell ref="AB19:AB20"/>
    <mergeCell ref="AC19:AC20"/>
    <mergeCell ref="AB21:AB22"/>
    <mergeCell ref="AC21:AC22"/>
    <mergeCell ref="AB23:AB24"/>
    <mergeCell ref="AC23:AC24"/>
    <mergeCell ref="AB4:AC4"/>
    <mergeCell ref="AB7:AB8"/>
    <mergeCell ref="AC7:AC8"/>
    <mergeCell ref="AB9:AB10"/>
    <mergeCell ref="AC9:AC10"/>
    <mergeCell ref="AB11:AB12"/>
    <mergeCell ref="AC11:AC12"/>
    <mergeCell ref="AB13:AB14"/>
    <mergeCell ref="AC13:AC14"/>
    <mergeCell ref="AB25:AC25"/>
    <mergeCell ref="AD4:AE4"/>
    <mergeCell ref="AD7:AD8"/>
    <mergeCell ref="AE7:AE8"/>
    <mergeCell ref="AD9:AD10"/>
    <mergeCell ref="AE9:AE10"/>
    <mergeCell ref="AD11:AD12"/>
    <mergeCell ref="AE11:AE12"/>
    <mergeCell ref="AD13:AD14"/>
    <mergeCell ref="AE13:AE14"/>
    <mergeCell ref="AD15:AD16"/>
    <mergeCell ref="AE15:AE16"/>
    <mergeCell ref="AD17:AD18"/>
    <mergeCell ref="AE17:AE18"/>
    <mergeCell ref="AD19:AD20"/>
    <mergeCell ref="AE19:AE20"/>
    <mergeCell ref="AD21:AD22"/>
    <mergeCell ref="AE21:AE22"/>
    <mergeCell ref="AD23:AD24"/>
    <mergeCell ref="AE23:AE24"/>
    <mergeCell ref="AD25:AE25"/>
    <mergeCell ref="AB15:AB16"/>
    <mergeCell ref="AC15:AC16"/>
    <mergeCell ref="AB17:AB18"/>
    <mergeCell ref="AG17:AG18"/>
    <mergeCell ref="AF19:AF20"/>
    <mergeCell ref="AG19:AG20"/>
    <mergeCell ref="AF21:AF22"/>
    <mergeCell ref="AG21:AG22"/>
    <mergeCell ref="AF23:AF24"/>
    <mergeCell ref="AG23:AG24"/>
    <mergeCell ref="AF4:AG4"/>
    <mergeCell ref="AF7:AF8"/>
    <mergeCell ref="AG7:AG8"/>
    <mergeCell ref="AF9:AF10"/>
    <mergeCell ref="AG9:AG10"/>
    <mergeCell ref="AF11:AF12"/>
    <mergeCell ref="AG11:AG12"/>
    <mergeCell ref="AF13:AF14"/>
    <mergeCell ref="AG13:AG14"/>
    <mergeCell ref="AF25:AG25"/>
    <mergeCell ref="AH4:AI4"/>
    <mergeCell ref="AH7:AH8"/>
    <mergeCell ref="AI7:AI8"/>
    <mergeCell ref="AH9:AH10"/>
    <mergeCell ref="AI9:AI10"/>
    <mergeCell ref="AH11:AH12"/>
    <mergeCell ref="AI11:AI12"/>
    <mergeCell ref="AH13:AH14"/>
    <mergeCell ref="AI13:AI14"/>
    <mergeCell ref="AH15:AH16"/>
    <mergeCell ref="AI15:AI16"/>
    <mergeCell ref="AH17:AH18"/>
    <mergeCell ref="AI17:AI18"/>
    <mergeCell ref="AH19:AH20"/>
    <mergeCell ref="AI19:AI20"/>
    <mergeCell ref="AH21:AH22"/>
    <mergeCell ref="AI21:AI22"/>
    <mergeCell ref="AH23:AH24"/>
    <mergeCell ref="AI23:AI24"/>
    <mergeCell ref="AH25:AI25"/>
    <mergeCell ref="AF15:AF16"/>
    <mergeCell ref="AG15:AG16"/>
    <mergeCell ref="AF17:AF18"/>
    <mergeCell ref="AJ4:AK4"/>
    <mergeCell ref="AJ7:AJ8"/>
    <mergeCell ref="AK7:AK8"/>
    <mergeCell ref="AJ9:AJ10"/>
    <mergeCell ref="AK9:AK10"/>
    <mergeCell ref="AJ11:AJ12"/>
    <mergeCell ref="AK11:AK12"/>
    <mergeCell ref="AJ13:AJ14"/>
    <mergeCell ref="AK13:AK14"/>
    <mergeCell ref="AJ25:AK25"/>
    <mergeCell ref="AJ15:AJ16"/>
    <mergeCell ref="AK15:AK16"/>
    <mergeCell ref="AJ17:AJ18"/>
    <mergeCell ref="AK17:AK18"/>
    <mergeCell ref="AJ19:AJ20"/>
    <mergeCell ref="AK19:AK20"/>
    <mergeCell ref="AJ21:AJ22"/>
    <mergeCell ref="AK21:AK22"/>
    <mergeCell ref="AJ23:AJ24"/>
    <mergeCell ref="AK23:AK24"/>
  </mergeCells>
  <pageMargins left="0.64" right="0.25" top="0.59" bottom="0.2" header="0.3" footer="0.2"/>
  <pageSetup paperSize="9" scale="28" orientation="portrait" r:id="rId1"/>
  <rowBreaks count="1" manualBreakCount="1">
    <brk id="26"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3A9C6-5B6A-4184-ABF5-90B7D6F01E11}">
  <sheetPr>
    <tabColor rgb="FFFF0000"/>
  </sheetPr>
  <dimension ref="A1:O40"/>
  <sheetViews>
    <sheetView zoomScaleNormal="100" workbookViewId="0">
      <pane xSplit="10" ySplit="3" topLeftCell="M4" activePane="bottomRight" state="frozen"/>
      <selection pane="topRight" activeCell="K1" sqref="K1"/>
      <selection pane="bottomLeft" activeCell="A4" sqref="A4"/>
      <selection pane="bottomRight" activeCell="O3" sqref="O3"/>
    </sheetView>
  </sheetViews>
  <sheetFormatPr baseColWidth="10" defaultColWidth="8.83203125" defaultRowHeight="15" x14ac:dyDescent="0.2"/>
  <cols>
    <col min="3" max="3" width="9.5" customWidth="1"/>
    <col min="15" max="15" width="56.83203125" customWidth="1"/>
  </cols>
  <sheetData>
    <row r="1" spans="1:15" x14ac:dyDescent="0.2">
      <c r="A1" s="222" t="s">
        <v>276</v>
      </c>
      <c r="B1" s="219"/>
      <c r="C1" s="219"/>
      <c r="D1" s="219"/>
      <c r="E1" s="220"/>
      <c r="F1" s="220"/>
      <c r="G1" s="220"/>
      <c r="H1" s="220"/>
      <c r="I1" s="221"/>
      <c r="J1" s="221"/>
      <c r="K1" s="219"/>
      <c r="L1" s="219"/>
      <c r="M1" s="219"/>
      <c r="N1" s="219"/>
      <c r="O1" s="219"/>
    </row>
    <row r="2" spans="1:15" ht="75" x14ac:dyDescent="0.2">
      <c r="A2" s="223" t="s">
        <v>277</v>
      </c>
      <c r="B2" s="223" t="s">
        <v>541</v>
      </c>
      <c r="C2" s="223" t="s">
        <v>542</v>
      </c>
      <c r="D2" s="223" t="s">
        <v>543</v>
      </c>
      <c r="E2" s="223" t="s">
        <v>544</v>
      </c>
      <c r="F2" s="223" t="s">
        <v>545</v>
      </c>
      <c r="G2" s="223" t="s">
        <v>546</v>
      </c>
      <c r="H2" s="223" t="s">
        <v>547</v>
      </c>
      <c r="I2" s="223" t="s">
        <v>548</v>
      </c>
      <c r="J2" s="223" t="s">
        <v>549</v>
      </c>
      <c r="K2" s="223" t="s">
        <v>550</v>
      </c>
      <c r="L2" s="223" t="s">
        <v>551</v>
      </c>
      <c r="M2" s="223" t="s">
        <v>552</v>
      </c>
      <c r="N2" s="223" t="s">
        <v>553</v>
      </c>
      <c r="O2" s="223" t="s">
        <v>554</v>
      </c>
    </row>
    <row r="3" spans="1:15" ht="69" customHeight="1" x14ac:dyDescent="0.2">
      <c r="A3" s="224">
        <v>1</v>
      </c>
      <c r="B3" s="225" t="s">
        <v>555</v>
      </c>
      <c r="C3" s="225" t="s">
        <v>556</v>
      </c>
      <c r="D3" s="225"/>
      <c r="E3" s="226"/>
      <c r="F3" s="226"/>
      <c r="G3" s="224"/>
      <c r="H3" s="224"/>
      <c r="I3" s="227"/>
      <c r="J3" s="227"/>
      <c r="K3" s="228"/>
      <c r="L3" s="225"/>
      <c r="M3" s="225"/>
      <c r="N3" s="225"/>
      <c r="O3" s="225" t="s">
        <v>557</v>
      </c>
    </row>
    <row r="4" spans="1:15" ht="67" customHeight="1" x14ac:dyDescent="0.2">
      <c r="A4" s="224">
        <v>2</v>
      </c>
      <c r="B4" s="225" t="s">
        <v>555</v>
      </c>
      <c r="C4" s="225" t="s">
        <v>556</v>
      </c>
      <c r="D4" s="225"/>
      <c r="E4" s="226"/>
      <c r="F4" s="226"/>
      <c r="G4" s="224"/>
      <c r="H4" s="224"/>
      <c r="I4" s="227"/>
      <c r="J4" s="227"/>
      <c r="K4" s="228"/>
      <c r="L4" s="225"/>
      <c r="M4" s="225"/>
      <c r="N4" s="225"/>
      <c r="O4" s="225" t="s">
        <v>557</v>
      </c>
    </row>
    <row r="5" spans="1:15" ht="63" customHeight="1" x14ac:dyDescent="0.2">
      <c r="A5" s="224">
        <v>3</v>
      </c>
      <c r="B5" s="225" t="s">
        <v>555</v>
      </c>
      <c r="C5" s="225" t="s">
        <v>556</v>
      </c>
      <c r="D5" s="225"/>
      <c r="E5" s="226"/>
      <c r="F5" s="226"/>
      <c r="G5" s="224"/>
      <c r="H5" s="224"/>
      <c r="I5" s="227"/>
      <c r="J5" s="227"/>
      <c r="K5" s="228"/>
      <c r="L5" s="225"/>
      <c r="M5" s="225"/>
      <c r="N5" s="225"/>
      <c r="O5" s="225" t="s">
        <v>557</v>
      </c>
    </row>
    <row r="6" spans="1:15" ht="105" x14ac:dyDescent="0.2">
      <c r="A6" s="224">
        <v>4</v>
      </c>
      <c r="B6" s="225" t="s">
        <v>555</v>
      </c>
      <c r="C6" s="225" t="s">
        <v>556</v>
      </c>
      <c r="D6" s="225"/>
      <c r="E6" s="226"/>
      <c r="F6" s="226"/>
      <c r="G6" s="224"/>
      <c r="H6" s="224"/>
      <c r="I6" s="227"/>
      <c r="J6" s="227"/>
      <c r="K6" s="228"/>
      <c r="L6" s="225"/>
      <c r="M6" s="225"/>
      <c r="N6" s="225"/>
      <c r="O6" s="225" t="s">
        <v>557</v>
      </c>
    </row>
    <row r="7" spans="1:15" ht="105" x14ac:dyDescent="0.2">
      <c r="A7" s="224">
        <v>5</v>
      </c>
      <c r="B7" s="225" t="s">
        <v>555</v>
      </c>
      <c r="C7" s="225" t="s">
        <v>556</v>
      </c>
      <c r="D7" s="225"/>
      <c r="E7" s="226"/>
      <c r="F7" s="226"/>
      <c r="G7" s="224"/>
      <c r="H7" s="224"/>
      <c r="I7" s="227"/>
      <c r="J7" s="227"/>
      <c r="K7" s="228"/>
      <c r="L7" s="225"/>
      <c r="M7" s="225"/>
      <c r="N7" s="225"/>
      <c r="O7" s="225" t="s">
        <v>557</v>
      </c>
    </row>
    <row r="8" spans="1:15" ht="78" customHeight="1" x14ac:dyDescent="0.2">
      <c r="A8" s="224">
        <v>6</v>
      </c>
      <c r="B8" s="225" t="s">
        <v>555</v>
      </c>
      <c r="C8" s="225" t="s">
        <v>556</v>
      </c>
      <c r="D8" s="225"/>
      <c r="E8" s="226"/>
      <c r="F8" s="226"/>
      <c r="G8" s="224"/>
      <c r="H8" s="224"/>
      <c r="I8" s="227"/>
      <c r="J8" s="227"/>
      <c r="K8" s="228"/>
      <c r="L8" s="225"/>
      <c r="M8" s="225"/>
      <c r="N8" s="225"/>
      <c r="O8" s="225" t="s">
        <v>557</v>
      </c>
    </row>
    <row r="9" spans="1:15" ht="105" x14ac:dyDescent="0.2">
      <c r="A9" s="224">
        <v>7</v>
      </c>
      <c r="B9" s="225" t="s">
        <v>555</v>
      </c>
      <c r="C9" s="225" t="s">
        <v>556</v>
      </c>
      <c r="D9" s="225"/>
      <c r="E9" s="226"/>
      <c r="F9" s="226"/>
      <c r="G9" s="224"/>
      <c r="H9" s="224"/>
      <c r="I9" s="227"/>
      <c r="J9" s="227"/>
      <c r="K9" s="228"/>
      <c r="L9" s="225"/>
      <c r="M9" s="225"/>
      <c r="N9" s="225"/>
      <c r="O9" s="225" t="s">
        <v>557</v>
      </c>
    </row>
    <row r="10" spans="1:15" ht="75.75" customHeight="1" x14ac:dyDescent="0.2">
      <c r="A10" s="224">
        <v>8</v>
      </c>
      <c r="B10" s="225" t="s">
        <v>555</v>
      </c>
      <c r="C10" s="225" t="s">
        <v>556</v>
      </c>
      <c r="D10" s="225"/>
      <c r="E10" s="226"/>
      <c r="F10" s="226"/>
      <c r="G10" s="224"/>
      <c r="H10" s="224"/>
      <c r="I10" s="227"/>
      <c r="J10" s="227"/>
      <c r="K10" s="228"/>
      <c r="L10" s="225"/>
      <c r="M10" s="225"/>
      <c r="N10" s="225"/>
      <c r="O10" s="225" t="s">
        <v>557</v>
      </c>
    </row>
    <row r="11" spans="1:15" ht="53.25" customHeight="1" x14ac:dyDescent="0.2">
      <c r="A11" s="224">
        <v>9</v>
      </c>
      <c r="B11" s="225" t="s">
        <v>555</v>
      </c>
      <c r="C11" s="225" t="s">
        <v>556</v>
      </c>
      <c r="D11" s="225"/>
      <c r="E11" s="226"/>
      <c r="F11" s="226"/>
      <c r="G11" s="224"/>
      <c r="H11" s="224"/>
      <c r="I11" s="227"/>
      <c r="J11" s="227"/>
      <c r="K11" s="228"/>
      <c r="L11" s="225"/>
      <c r="M11" s="225"/>
      <c r="N11" s="225"/>
      <c r="O11" s="225" t="s">
        <v>557</v>
      </c>
    </row>
    <row r="12" spans="1:15" ht="68.5" customHeight="1" x14ac:dyDescent="0.2">
      <c r="A12" s="224">
        <v>10</v>
      </c>
      <c r="B12" s="225" t="s">
        <v>555</v>
      </c>
      <c r="C12" s="225" t="s">
        <v>556</v>
      </c>
      <c r="D12" s="225"/>
      <c r="E12" s="226"/>
      <c r="F12" s="226"/>
      <c r="G12" s="224"/>
      <c r="H12" s="224"/>
      <c r="I12" s="227"/>
      <c r="J12" s="227"/>
      <c r="K12" s="228"/>
      <c r="L12" s="225"/>
      <c r="M12" s="225"/>
      <c r="N12" s="225"/>
      <c r="O12" s="225" t="s">
        <v>557</v>
      </c>
    </row>
    <row r="13" spans="1:15" ht="24.75" customHeight="1" x14ac:dyDescent="0.2">
      <c r="A13" s="224"/>
      <c r="B13" s="225"/>
      <c r="C13" s="225"/>
      <c r="D13" s="225"/>
      <c r="E13" s="226"/>
      <c r="F13" s="226"/>
      <c r="G13" s="224"/>
      <c r="H13" s="224"/>
      <c r="I13" s="227"/>
      <c r="J13" s="227"/>
      <c r="K13" s="228"/>
      <c r="L13" s="225"/>
      <c r="M13" s="225"/>
      <c r="N13" s="225"/>
      <c r="O13" s="225"/>
    </row>
    <row r="14" spans="1:15" ht="24.75" customHeight="1" x14ac:dyDescent="0.2">
      <c r="A14" s="224"/>
      <c r="B14" s="225"/>
      <c r="C14" s="225"/>
      <c r="D14" s="225"/>
      <c r="E14" s="226"/>
      <c r="F14" s="226"/>
      <c r="G14" s="224"/>
      <c r="H14" s="224"/>
      <c r="I14" s="227"/>
      <c r="J14" s="227"/>
      <c r="K14" s="228"/>
      <c r="L14" s="225"/>
      <c r="M14" s="225"/>
      <c r="N14" s="225"/>
      <c r="O14" s="225"/>
    </row>
    <row r="15" spans="1:15" ht="24.75" customHeight="1" x14ac:dyDescent="0.2">
      <c r="A15" s="224"/>
      <c r="B15" s="225"/>
      <c r="C15" s="225"/>
      <c r="D15" s="225"/>
      <c r="E15" s="226"/>
      <c r="F15" s="226"/>
      <c r="G15" s="224"/>
      <c r="H15" s="224"/>
      <c r="I15" s="227"/>
      <c r="J15" s="227"/>
      <c r="K15" s="228"/>
      <c r="L15" s="225"/>
      <c r="M15" s="225"/>
      <c r="N15" s="225"/>
      <c r="O15" s="225"/>
    </row>
    <row r="16" spans="1:15" ht="24.75" customHeight="1" x14ac:dyDescent="0.2">
      <c r="A16" s="224"/>
      <c r="B16" s="225"/>
      <c r="C16" s="225"/>
      <c r="D16" s="225"/>
      <c r="E16" s="226"/>
      <c r="F16" s="226"/>
      <c r="G16" s="224"/>
      <c r="H16" s="224"/>
      <c r="I16" s="227"/>
      <c r="J16" s="227"/>
      <c r="K16" s="228"/>
      <c r="L16" s="225"/>
      <c r="M16" s="225"/>
      <c r="N16" s="225"/>
      <c r="O16" s="225"/>
    </row>
    <row r="17" spans="1:15" ht="24.75" customHeight="1" x14ac:dyDescent="0.2">
      <c r="A17" s="224"/>
      <c r="B17" s="225"/>
      <c r="C17" s="225"/>
      <c r="D17" s="225"/>
      <c r="E17" s="226"/>
      <c r="F17" s="226"/>
      <c r="G17" s="224"/>
      <c r="H17" s="224"/>
      <c r="I17" s="227"/>
      <c r="J17" s="227"/>
      <c r="K17" s="228"/>
      <c r="L17" s="225"/>
      <c r="M17" s="225"/>
      <c r="N17" s="225"/>
      <c r="O17" s="225"/>
    </row>
    <row r="18" spans="1:15" ht="24.75" customHeight="1" x14ac:dyDescent="0.2">
      <c r="A18" s="224"/>
      <c r="B18" s="225"/>
      <c r="C18" s="225"/>
      <c r="D18" s="225"/>
      <c r="E18" s="226"/>
      <c r="F18" s="226"/>
      <c r="G18" s="224"/>
      <c r="H18" s="224"/>
      <c r="I18" s="227"/>
      <c r="J18" s="227"/>
      <c r="K18" s="228"/>
      <c r="L18" s="225"/>
      <c r="M18" s="225"/>
      <c r="N18" s="225"/>
      <c r="O18" s="225"/>
    </row>
    <row r="19" spans="1:15" ht="24.75" customHeight="1" x14ac:dyDescent="0.2">
      <c r="A19" s="224"/>
      <c r="B19" s="225"/>
      <c r="C19" s="225"/>
      <c r="D19" s="225"/>
      <c r="E19" s="226"/>
      <c r="F19" s="226"/>
      <c r="G19" s="224"/>
      <c r="H19" s="224"/>
      <c r="I19" s="227"/>
      <c r="J19" s="227"/>
      <c r="K19" s="228"/>
      <c r="L19" s="225"/>
      <c r="M19" s="225"/>
      <c r="N19" s="225"/>
      <c r="O19" s="225"/>
    </row>
    <row r="20" spans="1:15" ht="24.75" customHeight="1" x14ac:dyDescent="0.2">
      <c r="A20" s="224"/>
      <c r="B20" s="225"/>
      <c r="C20" s="225"/>
      <c r="D20" s="225"/>
      <c r="E20" s="226"/>
      <c r="F20" s="226"/>
      <c r="G20" s="224"/>
      <c r="H20" s="224"/>
      <c r="I20" s="227"/>
      <c r="J20" s="227"/>
      <c r="K20" s="228"/>
      <c r="L20" s="225"/>
      <c r="M20" s="225"/>
      <c r="N20" s="225"/>
      <c r="O20" s="225"/>
    </row>
    <row r="21" spans="1:15" ht="24.75" customHeight="1" x14ac:dyDescent="0.2">
      <c r="A21" s="224"/>
      <c r="B21" s="225"/>
      <c r="C21" s="225"/>
      <c r="D21" s="225"/>
      <c r="E21" s="226"/>
      <c r="F21" s="226"/>
      <c r="G21" s="224"/>
      <c r="H21" s="224"/>
      <c r="I21" s="227"/>
      <c r="J21" s="227"/>
      <c r="K21" s="228"/>
      <c r="L21" s="225"/>
      <c r="M21" s="225"/>
      <c r="N21" s="225"/>
      <c r="O21" s="225"/>
    </row>
    <row r="22" spans="1:15" ht="24.75" customHeight="1" x14ac:dyDescent="0.2">
      <c r="A22" s="224"/>
      <c r="B22" s="225"/>
      <c r="C22" s="225"/>
      <c r="D22" s="225"/>
      <c r="E22" s="226"/>
      <c r="F22" s="226"/>
      <c r="G22" s="224"/>
      <c r="H22" s="224"/>
      <c r="I22" s="227"/>
      <c r="J22" s="227"/>
      <c r="K22" s="228"/>
      <c r="L22" s="225"/>
      <c r="M22" s="225"/>
      <c r="N22" s="225"/>
      <c r="O22" s="225"/>
    </row>
    <row r="23" spans="1:15" ht="24.75" customHeight="1" x14ac:dyDescent="0.2">
      <c r="A23" s="224"/>
      <c r="B23" s="225"/>
      <c r="C23" s="225"/>
      <c r="D23" s="225"/>
      <c r="E23" s="226"/>
      <c r="F23" s="226"/>
      <c r="G23" s="224"/>
      <c r="H23" s="224"/>
      <c r="I23" s="227"/>
      <c r="J23" s="227"/>
      <c r="K23" s="228"/>
      <c r="L23" s="225"/>
      <c r="M23" s="225"/>
      <c r="N23" s="225"/>
      <c r="O23" s="225"/>
    </row>
    <row r="24" spans="1:15" ht="24.75" customHeight="1" x14ac:dyDescent="0.2">
      <c r="A24" s="224"/>
      <c r="B24" s="225"/>
      <c r="C24" s="225"/>
      <c r="D24" s="225"/>
      <c r="E24" s="226"/>
      <c r="F24" s="226"/>
      <c r="G24" s="224"/>
      <c r="H24" s="224"/>
      <c r="I24" s="227"/>
      <c r="J24" s="227"/>
      <c r="K24" s="228"/>
      <c r="L24" s="225"/>
      <c r="M24" s="225"/>
      <c r="N24" s="225"/>
      <c r="O24" s="225"/>
    </row>
    <row r="25" spans="1:15" ht="24.75" customHeight="1" x14ac:dyDescent="0.2">
      <c r="A25" s="224"/>
      <c r="B25" s="225"/>
      <c r="C25" s="225"/>
      <c r="D25" s="225"/>
      <c r="E25" s="226"/>
      <c r="F25" s="226"/>
      <c r="G25" s="224"/>
      <c r="H25" s="224"/>
      <c r="I25" s="227"/>
      <c r="J25" s="227"/>
      <c r="K25" s="228"/>
      <c r="L25" s="225"/>
      <c r="M25" s="225"/>
      <c r="N25" s="225"/>
      <c r="O25" s="225"/>
    </row>
    <row r="26" spans="1:15" ht="24.75" customHeight="1" x14ac:dyDescent="0.2">
      <c r="A26" s="224"/>
      <c r="B26" s="225"/>
      <c r="C26" s="225"/>
      <c r="D26" s="225"/>
      <c r="E26" s="226"/>
      <c r="F26" s="226"/>
      <c r="G26" s="224"/>
      <c r="H26" s="224"/>
      <c r="I26" s="227"/>
      <c r="J26" s="227"/>
      <c r="K26" s="228"/>
      <c r="L26" s="225"/>
      <c r="M26" s="225"/>
      <c r="N26" s="225"/>
      <c r="O26" s="225"/>
    </row>
    <row r="27" spans="1:15" ht="24.75" customHeight="1" x14ac:dyDescent="0.2">
      <c r="A27" s="224"/>
      <c r="B27" s="225"/>
      <c r="C27" s="225"/>
      <c r="D27" s="225"/>
      <c r="E27" s="226"/>
      <c r="F27" s="226"/>
      <c r="G27" s="224"/>
      <c r="H27" s="224"/>
      <c r="I27" s="227"/>
      <c r="J27" s="227"/>
      <c r="K27" s="228"/>
      <c r="L27" s="225"/>
      <c r="M27" s="225"/>
      <c r="N27" s="225"/>
      <c r="O27" s="225"/>
    </row>
    <row r="28" spans="1:15" ht="24.75" customHeight="1" x14ac:dyDescent="0.2">
      <c r="A28" s="224"/>
      <c r="B28" s="225"/>
      <c r="C28" s="225"/>
      <c r="D28" s="225"/>
      <c r="E28" s="226"/>
      <c r="F28" s="226"/>
      <c r="G28" s="224"/>
      <c r="H28" s="224"/>
      <c r="I28" s="227"/>
      <c r="J28" s="227"/>
      <c r="K28" s="228"/>
      <c r="L28" s="225"/>
      <c r="M28" s="225"/>
      <c r="N28" s="225"/>
      <c r="O28" s="225"/>
    </row>
    <row r="29" spans="1:15" ht="24.75" customHeight="1" x14ac:dyDescent="0.2">
      <c r="A29" s="224"/>
      <c r="B29" s="225"/>
      <c r="C29" s="225"/>
      <c r="D29" s="225"/>
      <c r="E29" s="226"/>
      <c r="F29" s="226"/>
      <c r="G29" s="224"/>
      <c r="H29" s="224"/>
      <c r="I29" s="227"/>
      <c r="J29" s="227"/>
      <c r="K29" s="228"/>
      <c r="L29" s="225"/>
      <c r="M29" s="225"/>
      <c r="N29" s="225"/>
      <c r="O29" s="225"/>
    </row>
    <row r="30" spans="1:15" ht="24.75" customHeight="1" x14ac:dyDescent="0.2">
      <c r="A30" s="224"/>
      <c r="B30" s="225"/>
      <c r="C30" s="225"/>
      <c r="D30" s="225"/>
      <c r="E30" s="226"/>
      <c r="F30" s="226"/>
      <c r="G30" s="224"/>
      <c r="H30" s="224"/>
      <c r="I30" s="227"/>
      <c r="J30" s="227"/>
      <c r="K30" s="228"/>
      <c r="L30" s="225"/>
      <c r="M30" s="225"/>
      <c r="N30" s="225"/>
      <c r="O30" s="225"/>
    </row>
    <row r="31" spans="1:15" ht="24.75" customHeight="1" x14ac:dyDescent="0.2">
      <c r="A31" s="224"/>
      <c r="B31" s="225"/>
      <c r="C31" s="225"/>
      <c r="D31" s="225"/>
      <c r="E31" s="226"/>
      <c r="F31" s="226"/>
      <c r="G31" s="224"/>
      <c r="H31" s="224"/>
      <c r="I31" s="227"/>
      <c r="J31" s="227"/>
      <c r="K31" s="228"/>
      <c r="L31" s="225"/>
      <c r="M31" s="225"/>
      <c r="N31" s="225"/>
      <c r="O31" s="225"/>
    </row>
    <row r="32" spans="1:15" ht="24.75" customHeight="1" x14ac:dyDescent="0.2">
      <c r="A32" s="224"/>
      <c r="B32" s="225"/>
      <c r="C32" s="225"/>
      <c r="D32" s="225"/>
      <c r="E32" s="226"/>
      <c r="F32" s="226"/>
      <c r="G32" s="224"/>
      <c r="H32" s="224"/>
      <c r="I32" s="227"/>
      <c r="J32" s="227"/>
      <c r="K32" s="228"/>
      <c r="L32" s="225"/>
      <c r="M32" s="225"/>
      <c r="N32" s="225"/>
      <c r="O32" s="225"/>
    </row>
    <row r="33" spans="1:15" ht="24.75" customHeight="1" x14ac:dyDescent="0.2">
      <c r="A33" s="224"/>
      <c r="B33" s="225"/>
      <c r="C33" s="225"/>
      <c r="D33" s="225"/>
      <c r="E33" s="226"/>
      <c r="F33" s="226"/>
      <c r="G33" s="224"/>
      <c r="H33" s="224"/>
      <c r="I33" s="227"/>
      <c r="J33" s="227"/>
      <c r="K33" s="228"/>
      <c r="L33" s="225"/>
      <c r="M33" s="225"/>
      <c r="N33" s="225"/>
      <c r="O33" s="225"/>
    </row>
    <row r="34" spans="1:15" ht="24.75" customHeight="1" x14ac:dyDescent="0.2">
      <c r="A34" s="224"/>
      <c r="B34" s="225"/>
      <c r="C34" s="225"/>
      <c r="D34" s="225"/>
      <c r="E34" s="226"/>
      <c r="F34" s="226"/>
      <c r="G34" s="224"/>
      <c r="H34" s="224"/>
      <c r="I34" s="227"/>
      <c r="J34" s="227"/>
      <c r="K34" s="228"/>
      <c r="L34" s="225"/>
      <c r="M34" s="225"/>
      <c r="N34" s="225"/>
      <c r="O34" s="225"/>
    </row>
    <row r="35" spans="1:15" ht="24.75" customHeight="1" x14ac:dyDescent="0.2">
      <c r="A35" s="224"/>
      <c r="B35" s="225"/>
      <c r="C35" s="225"/>
      <c r="D35" s="225"/>
      <c r="E35" s="226"/>
      <c r="F35" s="226"/>
      <c r="G35" s="224"/>
      <c r="H35" s="224"/>
      <c r="I35" s="227"/>
      <c r="J35" s="227"/>
      <c r="K35" s="228"/>
      <c r="L35" s="225"/>
      <c r="M35" s="225"/>
      <c r="N35" s="225"/>
      <c r="O35" s="225"/>
    </row>
    <row r="36" spans="1:15" ht="24.75" customHeight="1" x14ac:dyDescent="0.2">
      <c r="A36" s="224"/>
      <c r="B36" s="225"/>
      <c r="C36" s="225"/>
      <c r="D36" s="225"/>
      <c r="E36" s="226"/>
      <c r="F36" s="226"/>
      <c r="G36" s="224"/>
      <c r="H36" s="224"/>
      <c r="I36" s="227"/>
      <c r="J36" s="227"/>
      <c r="K36" s="228"/>
      <c r="L36" s="225"/>
      <c r="M36" s="225"/>
      <c r="N36" s="225"/>
      <c r="O36" s="225"/>
    </row>
    <row r="37" spans="1:15" ht="24.75" customHeight="1" x14ac:dyDescent="0.2">
      <c r="A37" s="224"/>
      <c r="B37" s="225"/>
      <c r="C37" s="225"/>
      <c r="D37" s="225"/>
      <c r="E37" s="226"/>
      <c r="F37" s="226"/>
      <c r="G37" s="224"/>
      <c r="H37" s="224"/>
      <c r="I37" s="227"/>
      <c r="J37" s="227"/>
      <c r="K37" s="228"/>
      <c r="L37" s="225"/>
      <c r="M37" s="225"/>
      <c r="N37" s="225"/>
      <c r="O37" s="225"/>
    </row>
    <row r="38" spans="1:15" ht="24.75" customHeight="1" x14ac:dyDescent="0.2">
      <c r="A38" s="224"/>
      <c r="B38" s="225"/>
      <c r="C38" s="225"/>
      <c r="D38" s="225"/>
      <c r="E38" s="226"/>
      <c r="F38" s="226"/>
      <c r="G38" s="224"/>
      <c r="H38" s="224"/>
      <c r="I38" s="227"/>
      <c r="J38" s="227"/>
      <c r="K38" s="228"/>
      <c r="L38" s="225"/>
      <c r="M38" s="225"/>
      <c r="N38" s="225"/>
      <c r="O38" s="225"/>
    </row>
    <row r="39" spans="1:15" ht="24.75" customHeight="1" x14ac:dyDescent="0.2">
      <c r="A39" s="224"/>
      <c r="B39" s="225"/>
      <c r="C39" s="225"/>
      <c r="D39" s="225"/>
      <c r="E39" s="226"/>
      <c r="F39" s="226"/>
      <c r="G39" s="224"/>
      <c r="H39" s="224"/>
      <c r="I39" s="227"/>
      <c r="J39" s="227"/>
      <c r="K39" s="228"/>
      <c r="L39" s="225"/>
      <c r="M39" s="225"/>
      <c r="N39" s="225"/>
      <c r="O39" s="225"/>
    </row>
    <row r="40" spans="1:15" x14ac:dyDescent="0.2">
      <c r="A40" s="220"/>
      <c r="B40" s="219"/>
      <c r="C40" s="219"/>
      <c r="D40" s="229" t="s">
        <v>278</v>
      </c>
      <c r="E40" s="230">
        <f>SUM(E3:E39)</f>
        <v>0</v>
      </c>
      <c r="F40" s="230">
        <f>SUM(F3:F39)</f>
        <v>0</v>
      </c>
      <c r="G40" s="220"/>
      <c r="H40" s="220"/>
      <c r="I40" s="221"/>
      <c r="J40" s="221"/>
      <c r="K40" s="231"/>
      <c r="L40" s="231"/>
      <c r="M40" s="219"/>
      <c r="N40" s="219"/>
      <c r="O40" s="219"/>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6"/>
  <sheetViews>
    <sheetView view="pageBreakPreview" zoomScale="70" zoomScaleNormal="70" zoomScaleSheetLayoutView="70" workbookViewId="0">
      <selection activeCell="B10" sqref="B10"/>
    </sheetView>
  </sheetViews>
  <sheetFormatPr baseColWidth="10" defaultColWidth="9.1640625" defaultRowHeight="16" x14ac:dyDescent="0.2"/>
  <cols>
    <col min="1" max="1" width="6.1640625" style="36" customWidth="1"/>
    <col min="2" max="2" width="60.83203125" style="35" bestFit="1" customWidth="1"/>
    <col min="3" max="3" width="16.83203125" style="35" customWidth="1"/>
    <col min="4" max="10" width="13.5" style="35" customWidth="1"/>
    <col min="11" max="16384" width="9.1640625" style="35"/>
  </cols>
  <sheetData>
    <row r="1" spans="1:18" s="44" customFormat="1" ht="21" x14ac:dyDescent="0.2">
      <c r="A1" s="107" t="s">
        <v>558</v>
      </c>
      <c r="B1" s="260"/>
      <c r="C1" s="261"/>
      <c r="D1" s="258"/>
      <c r="E1" s="262"/>
      <c r="F1" s="262"/>
      <c r="G1" s="258"/>
      <c r="H1" s="257"/>
      <c r="I1" s="257"/>
      <c r="J1" s="257"/>
      <c r="K1" s="257"/>
      <c r="L1" s="257"/>
      <c r="M1" s="257"/>
      <c r="N1" s="257"/>
      <c r="O1" s="257"/>
      <c r="P1" s="257"/>
      <c r="Q1" s="257"/>
      <c r="R1" s="257"/>
    </row>
    <row r="2" spans="1:18" s="44" customFormat="1" ht="19.5" customHeight="1" x14ac:dyDescent="0.2">
      <c r="A2" s="608"/>
      <c r="B2" s="608"/>
      <c r="C2" s="608"/>
      <c r="D2" s="608"/>
      <c r="E2" s="608"/>
      <c r="F2" s="608"/>
      <c r="G2" s="608"/>
      <c r="H2" s="608"/>
      <c r="I2" s="608"/>
      <c r="J2" s="608"/>
      <c r="K2" s="257"/>
      <c r="L2" s="257"/>
      <c r="M2" s="257"/>
      <c r="N2" s="257"/>
      <c r="O2" s="257"/>
      <c r="P2" s="257"/>
      <c r="Q2" s="257"/>
      <c r="R2" s="257"/>
    </row>
    <row r="4" spans="1:18" x14ac:dyDescent="0.2">
      <c r="A4" s="108" t="s">
        <v>559</v>
      </c>
      <c r="B4" s="108"/>
      <c r="C4" s="108"/>
      <c r="D4" s="109"/>
      <c r="E4" s="109"/>
      <c r="F4" s="109"/>
      <c r="G4" s="109"/>
      <c r="H4" s="109"/>
      <c r="I4" s="109"/>
      <c r="J4" s="109"/>
    </row>
    <row r="5" spans="1:18" x14ac:dyDescent="0.2">
      <c r="D5" s="1"/>
    </row>
    <row r="6" spans="1:18" s="120" customFormat="1" ht="21" customHeight="1" x14ac:dyDescent="0.2">
      <c r="A6" s="117" t="s">
        <v>560</v>
      </c>
      <c r="B6" s="119"/>
      <c r="C6" s="119"/>
      <c r="D6" s="121"/>
      <c r="E6" s="119"/>
      <c r="F6" s="119"/>
      <c r="G6" s="119"/>
      <c r="H6" s="119"/>
      <c r="I6" s="119"/>
      <c r="J6" s="119"/>
    </row>
    <row r="7" spans="1:18" x14ac:dyDescent="0.2">
      <c r="A7" s="615" t="s">
        <v>561</v>
      </c>
      <c r="B7" s="612" t="s">
        <v>562</v>
      </c>
      <c r="C7" s="609" t="s">
        <v>563</v>
      </c>
      <c r="D7" s="618" t="s">
        <v>564</v>
      </c>
      <c r="E7" s="618"/>
      <c r="F7" s="618"/>
      <c r="G7" s="618"/>
      <c r="H7" s="618"/>
      <c r="I7" s="618"/>
      <c r="J7" s="618"/>
    </row>
    <row r="8" spans="1:18" ht="51" hidden="1" x14ac:dyDescent="0.2">
      <c r="A8" s="616"/>
      <c r="B8" s="613"/>
      <c r="C8" s="610"/>
      <c r="D8" s="131" t="s">
        <v>565</v>
      </c>
      <c r="E8" s="131" t="s">
        <v>195</v>
      </c>
      <c r="F8" s="131" t="s">
        <v>566</v>
      </c>
      <c r="G8" s="131" t="s">
        <v>196</v>
      </c>
      <c r="H8" s="131" t="s">
        <v>197</v>
      </c>
      <c r="I8" s="131" t="s">
        <v>567</v>
      </c>
      <c r="J8" s="131" t="s">
        <v>568</v>
      </c>
    </row>
    <row r="9" spans="1:18" x14ac:dyDescent="0.2">
      <c r="A9" s="617"/>
      <c r="B9" s="614"/>
      <c r="C9" s="611"/>
      <c r="D9" s="132" t="s">
        <v>60</v>
      </c>
      <c r="E9" s="132" t="s">
        <v>61</v>
      </c>
      <c r="F9" s="132" t="s">
        <v>62</v>
      </c>
      <c r="G9" s="132" t="s">
        <v>63</v>
      </c>
      <c r="H9" s="132" t="s">
        <v>64</v>
      </c>
      <c r="I9" s="132" t="s">
        <v>65</v>
      </c>
      <c r="J9" s="132" t="s">
        <v>66</v>
      </c>
    </row>
    <row r="10" spans="1:18" ht="17" x14ac:dyDescent="0.2">
      <c r="A10" s="112">
        <v>1</v>
      </c>
      <c r="B10" s="40" t="s">
        <v>569</v>
      </c>
      <c r="C10" s="620" t="s">
        <v>570</v>
      </c>
      <c r="D10" s="130" t="s">
        <v>571</v>
      </c>
      <c r="E10" s="130" t="s">
        <v>571</v>
      </c>
      <c r="F10" s="130" t="s">
        <v>571</v>
      </c>
      <c r="G10" s="130" t="s">
        <v>571</v>
      </c>
      <c r="H10" s="130" t="s">
        <v>571</v>
      </c>
      <c r="I10" s="130" t="s">
        <v>571</v>
      </c>
      <c r="J10" s="130" t="s">
        <v>571</v>
      </c>
    </row>
    <row r="11" spans="1:18" ht="34" x14ac:dyDescent="0.2">
      <c r="A11" s="112">
        <v>2</v>
      </c>
      <c r="B11" s="111" t="s">
        <v>572</v>
      </c>
      <c r="C11" s="621"/>
      <c r="D11" s="130" t="s">
        <v>571</v>
      </c>
      <c r="E11" s="206" t="s">
        <v>573</v>
      </c>
      <c r="F11" s="130" t="s">
        <v>571</v>
      </c>
      <c r="G11" s="130" t="s">
        <v>571</v>
      </c>
      <c r="H11" s="130" t="s">
        <v>571</v>
      </c>
      <c r="I11" s="130" t="s">
        <v>571</v>
      </c>
      <c r="J11" s="130" t="s">
        <v>571</v>
      </c>
    </row>
    <row r="12" spans="1:18" ht="17" x14ac:dyDescent="0.2">
      <c r="A12" s="112">
        <v>3</v>
      </c>
      <c r="B12" s="111" t="s">
        <v>574</v>
      </c>
      <c r="C12" s="621"/>
      <c r="D12" s="130" t="s">
        <v>571</v>
      </c>
      <c r="E12" s="130" t="s">
        <v>571</v>
      </c>
      <c r="F12" s="130" t="s">
        <v>571</v>
      </c>
      <c r="G12" s="130" t="s">
        <v>571</v>
      </c>
      <c r="H12" s="130" t="s">
        <v>571</v>
      </c>
      <c r="I12" s="130" t="s">
        <v>571</v>
      </c>
      <c r="J12" s="130" t="s">
        <v>571</v>
      </c>
    </row>
    <row r="13" spans="1:18" ht="45" customHeight="1" x14ac:dyDescent="0.2">
      <c r="A13" s="112">
        <v>4</v>
      </c>
      <c r="B13" s="40" t="s">
        <v>575</v>
      </c>
      <c r="C13" s="621"/>
      <c r="D13" s="210" t="s">
        <v>576</v>
      </c>
      <c r="E13" s="206" t="s">
        <v>573</v>
      </c>
      <c r="F13" s="130" t="s">
        <v>577</v>
      </c>
      <c r="G13" s="130" t="s">
        <v>578</v>
      </c>
      <c r="H13" s="130" t="s">
        <v>579</v>
      </c>
      <c r="I13" s="210" t="s">
        <v>576</v>
      </c>
      <c r="J13" s="130" t="s">
        <v>580</v>
      </c>
    </row>
    <row r="14" spans="1:18" ht="43" customHeight="1" x14ac:dyDescent="0.2">
      <c r="A14" s="112">
        <v>5</v>
      </c>
      <c r="B14" s="111" t="s">
        <v>581</v>
      </c>
      <c r="C14" s="622"/>
      <c r="D14" s="130" t="s">
        <v>571</v>
      </c>
      <c r="E14" s="206" t="s">
        <v>573</v>
      </c>
      <c r="F14" s="130" t="s">
        <v>571</v>
      </c>
      <c r="G14" s="130" t="s">
        <v>571</v>
      </c>
      <c r="H14" s="130" t="s">
        <v>571</v>
      </c>
      <c r="I14" s="130" t="s">
        <v>571</v>
      </c>
      <c r="J14" s="130" t="s">
        <v>571</v>
      </c>
    </row>
    <row r="15" spans="1:18" ht="30" customHeight="1" x14ac:dyDescent="0.2">
      <c r="A15" s="619" t="s">
        <v>209</v>
      </c>
      <c r="B15" s="619"/>
      <c r="C15" s="63" t="s">
        <v>582</v>
      </c>
      <c r="D15" s="208" t="s">
        <v>583</v>
      </c>
      <c r="E15" s="207" t="s">
        <v>204</v>
      </c>
      <c r="F15" s="160" t="s">
        <v>201</v>
      </c>
      <c r="G15" s="160" t="s">
        <v>201</v>
      </c>
      <c r="H15" s="160" t="s">
        <v>201</v>
      </c>
      <c r="I15" s="208" t="s">
        <v>583</v>
      </c>
      <c r="J15" s="160" t="s">
        <v>201</v>
      </c>
    </row>
    <row r="16" spans="1:18" x14ac:dyDescent="0.2">
      <c r="A16" s="113"/>
      <c r="B16" s="110"/>
      <c r="D16" s="1"/>
    </row>
    <row r="17" spans="1:10" s="120" customFormat="1" ht="21" customHeight="1" x14ac:dyDescent="0.2">
      <c r="A17" s="117" t="s">
        <v>584</v>
      </c>
      <c r="B17" s="119"/>
      <c r="C17" s="119"/>
      <c r="D17" s="121"/>
      <c r="E17" s="119"/>
      <c r="F17" s="119"/>
      <c r="G17" s="119"/>
      <c r="H17" s="119"/>
      <c r="I17" s="119"/>
      <c r="J17" s="119"/>
    </row>
    <row r="18" spans="1:10" s="37" customFormat="1" x14ac:dyDescent="0.2">
      <c r="A18" s="615" t="s">
        <v>561</v>
      </c>
      <c r="B18" s="612" t="s">
        <v>562</v>
      </c>
      <c r="C18" s="609" t="s">
        <v>563</v>
      </c>
      <c r="D18" s="618" t="s">
        <v>564</v>
      </c>
      <c r="E18" s="618"/>
      <c r="F18" s="618"/>
      <c r="G18" s="618"/>
      <c r="H18" s="618"/>
      <c r="I18" s="618"/>
      <c r="J18" s="618"/>
    </row>
    <row r="19" spans="1:10" s="37" customFormat="1" x14ac:dyDescent="0.2">
      <c r="A19" s="617"/>
      <c r="B19" s="614"/>
      <c r="C19" s="611"/>
      <c r="D19" s="132" t="s">
        <v>60</v>
      </c>
      <c r="E19" s="132" t="s">
        <v>61</v>
      </c>
      <c r="F19" s="132" t="s">
        <v>62</v>
      </c>
      <c r="G19" s="132" t="s">
        <v>63</v>
      </c>
      <c r="H19" s="132" t="s">
        <v>64</v>
      </c>
      <c r="I19" s="132" t="s">
        <v>65</v>
      </c>
      <c r="J19" s="132" t="s">
        <v>66</v>
      </c>
    </row>
    <row r="20" spans="1:10" ht="17" x14ac:dyDescent="0.2">
      <c r="A20" s="38">
        <v>1</v>
      </c>
      <c r="B20" s="114" t="s">
        <v>585</v>
      </c>
      <c r="C20" s="620" t="s">
        <v>570</v>
      </c>
      <c r="D20" s="130" t="s">
        <v>571</v>
      </c>
      <c r="E20" s="624" t="s">
        <v>586</v>
      </c>
      <c r="F20" s="130" t="s">
        <v>571</v>
      </c>
      <c r="G20" s="130" t="s">
        <v>571</v>
      </c>
      <c r="H20" s="130" t="s">
        <v>571</v>
      </c>
      <c r="I20" s="130" t="s">
        <v>571</v>
      </c>
      <c r="J20" s="130" t="s">
        <v>571</v>
      </c>
    </row>
    <row r="21" spans="1:10" ht="17" x14ac:dyDescent="0.2">
      <c r="A21" s="38">
        <v>2</v>
      </c>
      <c r="B21" s="114" t="s">
        <v>587</v>
      </c>
      <c r="C21" s="621"/>
      <c r="D21" s="130" t="s">
        <v>571</v>
      </c>
      <c r="E21" s="625"/>
      <c r="F21" s="130" t="s">
        <v>571</v>
      </c>
      <c r="G21" s="130" t="s">
        <v>571</v>
      </c>
      <c r="H21" s="130" t="s">
        <v>571</v>
      </c>
      <c r="I21" s="130" t="s">
        <v>571</v>
      </c>
      <c r="J21" s="130" t="s">
        <v>571</v>
      </c>
    </row>
    <row r="22" spans="1:10" ht="17" x14ac:dyDescent="0.2">
      <c r="A22" s="38">
        <v>3</v>
      </c>
      <c r="B22" s="114" t="s">
        <v>588</v>
      </c>
      <c r="C22" s="621"/>
      <c r="D22" s="130" t="s">
        <v>571</v>
      </c>
      <c r="E22" s="625"/>
      <c r="F22" s="130" t="s">
        <v>571</v>
      </c>
      <c r="G22" s="130" t="s">
        <v>571</v>
      </c>
      <c r="H22" s="130" t="s">
        <v>571</v>
      </c>
      <c r="I22" s="130" t="s">
        <v>571</v>
      </c>
      <c r="J22" s="130" t="s">
        <v>571</v>
      </c>
    </row>
    <row r="23" spans="1:10" ht="34" x14ac:dyDescent="0.2">
      <c r="A23" s="112">
        <v>4</v>
      </c>
      <c r="B23" s="115" t="s">
        <v>589</v>
      </c>
      <c r="C23" s="621"/>
      <c r="D23" s="130" t="s">
        <v>571</v>
      </c>
      <c r="E23" s="625"/>
      <c r="F23" s="130" t="s">
        <v>571</v>
      </c>
      <c r="G23" s="130" t="s">
        <v>571</v>
      </c>
      <c r="H23" s="130" t="s">
        <v>571</v>
      </c>
      <c r="I23" s="130" t="s">
        <v>571</v>
      </c>
      <c r="J23" s="130" t="s">
        <v>571</v>
      </c>
    </row>
    <row r="24" spans="1:10" ht="17" x14ac:dyDescent="0.2">
      <c r="A24" s="112">
        <v>5</v>
      </c>
      <c r="B24" s="115" t="s">
        <v>590</v>
      </c>
      <c r="C24" s="621"/>
      <c r="D24" s="130" t="s">
        <v>571</v>
      </c>
      <c r="E24" s="625"/>
      <c r="F24" s="130" t="s">
        <v>571</v>
      </c>
      <c r="G24" s="130" t="s">
        <v>571</v>
      </c>
      <c r="H24" s="130" t="s">
        <v>571</v>
      </c>
      <c r="I24" s="130" t="s">
        <v>571</v>
      </c>
      <c r="J24" s="130" t="s">
        <v>571</v>
      </c>
    </row>
    <row r="25" spans="1:10" ht="17" x14ac:dyDescent="0.2">
      <c r="A25" s="38">
        <v>6</v>
      </c>
      <c r="B25" s="114" t="s">
        <v>591</v>
      </c>
      <c r="C25" s="621"/>
      <c r="D25" s="130" t="s">
        <v>571</v>
      </c>
      <c r="E25" s="625"/>
      <c r="F25" s="130" t="s">
        <v>571</v>
      </c>
      <c r="G25" s="130" t="s">
        <v>571</v>
      </c>
      <c r="H25" s="130" t="s">
        <v>571</v>
      </c>
      <c r="I25" s="130" t="s">
        <v>571</v>
      </c>
      <c r="J25" s="130" t="s">
        <v>571</v>
      </c>
    </row>
    <row r="26" spans="1:10" ht="31.5" customHeight="1" x14ac:dyDescent="0.2">
      <c r="A26" s="38">
        <v>7</v>
      </c>
      <c r="B26" s="115" t="s">
        <v>592</v>
      </c>
      <c r="C26" s="621"/>
      <c r="D26" s="130" t="s">
        <v>571</v>
      </c>
      <c r="E26" s="625"/>
      <c r="F26" s="130" t="s">
        <v>571</v>
      </c>
      <c r="G26" s="130" t="s">
        <v>571</v>
      </c>
      <c r="H26" s="130" t="s">
        <v>571</v>
      </c>
      <c r="I26" s="130" t="s">
        <v>571</v>
      </c>
      <c r="J26" s="130" t="s">
        <v>571</v>
      </c>
    </row>
    <row r="27" spans="1:10" ht="17" x14ac:dyDescent="0.2">
      <c r="A27" s="38">
        <v>8</v>
      </c>
      <c r="B27" s="114" t="s">
        <v>593</v>
      </c>
      <c r="C27" s="622"/>
      <c r="D27" s="130" t="s">
        <v>571</v>
      </c>
      <c r="E27" s="625"/>
      <c r="F27" s="130" t="s">
        <v>571</v>
      </c>
      <c r="G27" s="130" t="s">
        <v>571</v>
      </c>
      <c r="H27" s="130" t="s">
        <v>571</v>
      </c>
      <c r="I27" s="130" t="s">
        <v>571</v>
      </c>
      <c r="J27" s="130" t="s">
        <v>571</v>
      </c>
    </row>
    <row r="28" spans="1:10" ht="32.25" customHeight="1" x14ac:dyDescent="0.2">
      <c r="A28" s="619" t="s">
        <v>209</v>
      </c>
      <c r="B28" s="619"/>
      <c r="C28" s="63" t="s">
        <v>582</v>
      </c>
      <c r="D28" s="62" t="s">
        <v>583</v>
      </c>
      <c r="E28" s="626"/>
      <c r="F28" s="62" t="s">
        <v>201</v>
      </c>
      <c r="G28" s="62" t="s">
        <v>201</v>
      </c>
      <c r="H28" s="62" t="s">
        <v>201</v>
      </c>
      <c r="I28" s="62" t="s">
        <v>583</v>
      </c>
      <c r="J28" s="62" t="s">
        <v>201</v>
      </c>
    </row>
    <row r="29" spans="1:10" x14ac:dyDescent="0.2">
      <c r="B29" s="34"/>
      <c r="C29" s="34"/>
      <c r="D29" s="39"/>
      <c r="E29" s="39"/>
      <c r="F29" s="39"/>
      <c r="G29" s="39"/>
    </row>
    <row r="30" spans="1:10" s="120" customFormat="1" ht="21" customHeight="1" x14ac:dyDescent="0.2">
      <c r="A30" s="117" t="s">
        <v>594</v>
      </c>
      <c r="B30" s="116"/>
      <c r="C30" s="116"/>
      <c r="D30" s="118"/>
      <c r="E30" s="118"/>
      <c r="F30" s="118"/>
      <c r="G30" s="118"/>
      <c r="H30" s="119"/>
      <c r="I30" s="119"/>
      <c r="J30" s="119"/>
    </row>
    <row r="31" spans="1:10" s="37" customFormat="1" ht="15.75" customHeight="1" x14ac:dyDescent="0.2">
      <c r="A31" s="615" t="s">
        <v>561</v>
      </c>
      <c r="B31" s="612" t="s">
        <v>407</v>
      </c>
      <c r="C31" s="609" t="s">
        <v>595</v>
      </c>
      <c r="D31" s="618" t="s">
        <v>564</v>
      </c>
      <c r="E31" s="618"/>
      <c r="F31" s="618"/>
      <c r="G31" s="618"/>
      <c r="H31" s="618"/>
      <c r="I31" s="618"/>
      <c r="J31" s="618"/>
    </row>
    <row r="32" spans="1:10" x14ac:dyDescent="0.2">
      <c r="A32" s="617"/>
      <c r="B32" s="614"/>
      <c r="C32" s="611"/>
      <c r="D32" s="132" t="s">
        <v>60</v>
      </c>
      <c r="E32" s="132" t="s">
        <v>61</v>
      </c>
      <c r="F32" s="132" t="s">
        <v>62</v>
      </c>
      <c r="G32" s="132" t="s">
        <v>63</v>
      </c>
      <c r="H32" s="132" t="s">
        <v>64</v>
      </c>
      <c r="I32" s="132" t="s">
        <v>65</v>
      </c>
      <c r="J32" s="132" t="s">
        <v>66</v>
      </c>
    </row>
    <row r="33" spans="1:10" ht="15" customHeight="1" x14ac:dyDescent="0.2">
      <c r="A33" s="38">
        <v>1</v>
      </c>
      <c r="B33" s="114" t="s">
        <v>596</v>
      </c>
      <c r="C33" s="54" t="e">
        <f>#REF!</f>
        <v>#REF!</v>
      </c>
      <c r="D33" s="202" t="e">
        <f>#REF!</f>
        <v>#REF!</v>
      </c>
      <c r="E33" s="627" t="s">
        <v>586</v>
      </c>
      <c r="F33" s="41" t="e">
        <f>#REF!</f>
        <v>#REF!</v>
      </c>
      <c r="G33" s="41" t="e">
        <f>#REF!</f>
        <v>#REF!</v>
      </c>
      <c r="H33" s="41" t="e">
        <f>#REF!</f>
        <v>#REF!</v>
      </c>
      <c r="I33" s="41" t="e">
        <f>#REF!</f>
        <v>#REF!</v>
      </c>
      <c r="J33" s="41" t="e">
        <f>#REF!</f>
        <v>#REF!</v>
      </c>
    </row>
    <row r="34" spans="1:10" ht="29.5" customHeight="1" x14ac:dyDescent="0.2">
      <c r="A34" s="112">
        <v>2</v>
      </c>
      <c r="B34" s="162" t="s">
        <v>597</v>
      </c>
      <c r="C34" s="38" t="e">
        <f>#REF!</f>
        <v>#REF!</v>
      </c>
      <c r="D34" s="202" t="e">
        <f>#REF!</f>
        <v>#REF!</v>
      </c>
      <c r="E34" s="628"/>
      <c r="F34" s="202" t="e">
        <f>#REF!</f>
        <v>#REF!</v>
      </c>
      <c r="G34" s="202" t="e">
        <f>#REF!</f>
        <v>#REF!</v>
      </c>
      <c r="H34" s="202" t="e">
        <f>#REF!</f>
        <v>#REF!</v>
      </c>
      <c r="I34" s="202" t="e">
        <f>#REF!</f>
        <v>#REF!</v>
      </c>
      <c r="J34" s="202" t="e">
        <f>#REF!</f>
        <v>#REF!</v>
      </c>
    </row>
    <row r="35" spans="1:10" ht="17" x14ac:dyDescent="0.2">
      <c r="A35" s="38">
        <v>3</v>
      </c>
      <c r="B35" s="128" t="s">
        <v>598</v>
      </c>
      <c r="C35" s="38" t="e">
        <f>#REF!</f>
        <v>#REF!</v>
      </c>
      <c r="D35" s="202" t="e">
        <f>#REF!</f>
        <v>#REF!</v>
      </c>
      <c r="E35" s="628"/>
      <c r="F35" s="202" t="e">
        <f>#REF!</f>
        <v>#REF!</v>
      </c>
      <c r="G35" s="202" t="e">
        <f>#REF!</f>
        <v>#REF!</v>
      </c>
      <c r="H35" s="202" t="e">
        <f>#REF!</f>
        <v>#REF!</v>
      </c>
      <c r="I35" s="202" t="e">
        <f>#REF!</f>
        <v>#REF!</v>
      </c>
      <c r="J35" s="202" t="e">
        <f>#REF!</f>
        <v>#REF!</v>
      </c>
    </row>
    <row r="36" spans="1:10" ht="17" x14ac:dyDescent="0.2">
      <c r="A36" s="38">
        <v>4</v>
      </c>
      <c r="B36" s="128" t="s">
        <v>599</v>
      </c>
      <c r="C36" s="55" t="e">
        <f>#REF!</f>
        <v>#REF!</v>
      </c>
      <c r="D36" s="202" t="e">
        <f>#REF!</f>
        <v>#REF!</v>
      </c>
      <c r="E36" s="628"/>
      <c r="F36" s="202" t="e">
        <f>#REF!</f>
        <v>#REF!</v>
      </c>
      <c r="G36" s="202" t="e">
        <f>#REF!</f>
        <v>#REF!</v>
      </c>
      <c r="H36" s="202" t="e">
        <f>#REF!</f>
        <v>#REF!</v>
      </c>
      <c r="I36" s="202" t="e">
        <f>#REF!</f>
        <v>#REF!</v>
      </c>
      <c r="J36" s="202" t="e">
        <f>#REF!</f>
        <v>#REF!</v>
      </c>
    </row>
    <row r="37" spans="1:10" ht="17" x14ac:dyDescent="0.2">
      <c r="A37" s="38">
        <v>5</v>
      </c>
      <c r="B37" s="129" t="s">
        <v>600</v>
      </c>
      <c r="C37" s="55" t="e">
        <f>#REF!</f>
        <v>#REF!</v>
      </c>
      <c r="D37" s="202" t="e">
        <f>#REF!</f>
        <v>#REF!</v>
      </c>
      <c r="E37" s="628"/>
      <c r="F37" s="202" t="e">
        <f>#REF!</f>
        <v>#REF!</v>
      </c>
      <c r="G37" s="202" t="e">
        <f>#REF!</f>
        <v>#REF!</v>
      </c>
      <c r="H37" s="202" t="e">
        <f>#REF!</f>
        <v>#REF!</v>
      </c>
      <c r="I37" s="202" t="e">
        <f>#REF!</f>
        <v>#REF!</v>
      </c>
      <c r="J37" s="202" t="e">
        <f>#REF!</f>
        <v>#REF!</v>
      </c>
    </row>
    <row r="38" spans="1:10" ht="17" x14ac:dyDescent="0.2">
      <c r="A38" s="38">
        <v>6</v>
      </c>
      <c r="B38" s="129" t="s">
        <v>601</v>
      </c>
      <c r="C38" s="55" t="e">
        <f>#REF!</f>
        <v>#REF!</v>
      </c>
      <c r="D38" s="202" t="e">
        <f>#REF!</f>
        <v>#REF!</v>
      </c>
      <c r="E38" s="628"/>
      <c r="F38" s="202" t="e">
        <f>#REF!</f>
        <v>#REF!</v>
      </c>
      <c r="G38" s="202" t="e">
        <f>#REF!</f>
        <v>#REF!</v>
      </c>
      <c r="H38" s="202" t="e">
        <f>#REF!</f>
        <v>#REF!</v>
      </c>
      <c r="I38" s="202" t="e">
        <f>#REF!</f>
        <v>#REF!</v>
      </c>
      <c r="J38" s="202" t="e">
        <f>#REF!</f>
        <v>#REF!</v>
      </c>
    </row>
    <row r="39" spans="1:10" ht="15.75" customHeight="1" x14ac:dyDescent="0.2">
      <c r="A39" s="623" t="s">
        <v>602</v>
      </c>
      <c r="B39" s="623"/>
      <c r="C39" s="61" t="e">
        <f>SUM(C33:C38)</f>
        <v>#REF!</v>
      </c>
      <c r="D39" s="202" t="e">
        <f>SUM(D33:D38)</f>
        <v>#REF!</v>
      </c>
      <c r="E39" s="628"/>
      <c r="F39" s="202" t="e">
        <f>SUM(F33:F38)</f>
        <v>#REF!</v>
      </c>
      <c r="G39" s="202" t="e">
        <f t="shared" ref="G39:J39" si="0">SUM(G33:G38)</f>
        <v>#REF!</v>
      </c>
      <c r="H39" s="202" t="e">
        <f t="shared" si="0"/>
        <v>#REF!</v>
      </c>
      <c r="I39" s="202" t="e">
        <f t="shared" si="0"/>
        <v>#REF!</v>
      </c>
      <c r="J39" s="202" t="e">
        <f t="shared" si="0"/>
        <v>#REF!</v>
      </c>
    </row>
    <row r="40" spans="1:10" ht="30.75" customHeight="1" x14ac:dyDescent="0.2">
      <c r="A40" s="619" t="s">
        <v>209</v>
      </c>
      <c r="B40" s="619"/>
      <c r="C40" s="63" t="s">
        <v>582</v>
      </c>
      <c r="D40" s="63" t="e">
        <f>IF(D39 &gt;$C$66,"Lulus","Gagal")</f>
        <v>#REF!</v>
      </c>
      <c r="E40" s="628"/>
      <c r="F40" s="63" t="e">
        <f>IF(F39 &gt;$C$66,"Lulus","Gagal")</f>
        <v>#REF!</v>
      </c>
      <c r="G40" s="63" t="e">
        <f t="shared" ref="G40:J40" si="1">IF(G39 &gt;$C$66,"Lulus","Gagal")</f>
        <v>#REF!</v>
      </c>
      <c r="H40" s="63" t="e">
        <f t="shared" si="1"/>
        <v>#REF!</v>
      </c>
      <c r="I40" s="63" t="s">
        <v>583</v>
      </c>
      <c r="J40" s="63" t="e">
        <f t="shared" si="1"/>
        <v>#REF!</v>
      </c>
    </row>
    <row r="41" spans="1:10" ht="17" x14ac:dyDescent="0.2">
      <c r="A41" s="619" t="s">
        <v>603</v>
      </c>
      <c r="B41" s="619" t="s">
        <v>603</v>
      </c>
      <c r="C41" s="205" t="s">
        <v>420</v>
      </c>
      <c r="D41" s="63" t="e">
        <f>RANK(D39,$D$39:$J$39)</f>
        <v>#REF!</v>
      </c>
      <c r="E41" s="629"/>
      <c r="F41" s="63" t="e">
        <f>RANK(F39,$D$39:$J$39)</f>
        <v>#REF!</v>
      </c>
      <c r="G41" s="63" t="e">
        <f>RANK(G39,$D$39:$J$39)</f>
        <v>#REF!</v>
      </c>
      <c r="H41" s="63" t="e">
        <f>RANK(H39,$D$39:$J$39)</f>
        <v>#REF!</v>
      </c>
      <c r="I41" s="63" t="e">
        <f>RANK(I39,$D$39:$J$39)</f>
        <v>#REF!</v>
      </c>
      <c r="J41" s="63" t="e">
        <f>RANK(J39,$D$39:$J$39)</f>
        <v>#REF!</v>
      </c>
    </row>
    <row r="42" spans="1:10" x14ac:dyDescent="0.2">
      <c r="A42" s="204"/>
      <c r="B42" s="204"/>
      <c r="C42" s="34"/>
      <c r="D42" s="39"/>
      <c r="E42" s="39"/>
      <c r="F42" s="39"/>
      <c r="G42" s="39"/>
      <c r="H42" s="39"/>
      <c r="I42" s="39"/>
      <c r="J42" s="39"/>
    </row>
    <row r="43" spans="1:10" x14ac:dyDescent="0.2">
      <c r="A43" s="204"/>
      <c r="B43" s="204"/>
      <c r="C43" s="34"/>
      <c r="D43" s="39"/>
      <c r="E43" s="39"/>
      <c r="F43" s="39"/>
      <c r="G43" s="39"/>
      <c r="H43" s="39"/>
      <c r="I43" s="39"/>
      <c r="J43" s="39"/>
    </row>
    <row r="59" spans="3:10" x14ac:dyDescent="0.2">
      <c r="D59" s="36" t="s">
        <v>604</v>
      </c>
      <c r="E59" s="36"/>
      <c r="F59" s="36" t="s">
        <v>195</v>
      </c>
      <c r="G59" s="36" t="s">
        <v>438</v>
      </c>
      <c r="H59" s="36" t="s">
        <v>605</v>
      </c>
      <c r="I59" s="36" t="s">
        <v>606</v>
      </c>
      <c r="J59" s="36" t="s">
        <v>607</v>
      </c>
    </row>
    <row r="60" spans="3:10" x14ac:dyDescent="0.2">
      <c r="C60" s="36"/>
      <c r="D60" s="36" t="s">
        <v>608</v>
      </c>
      <c r="E60" s="36"/>
      <c r="F60" s="197">
        <v>3885896</v>
      </c>
      <c r="G60" s="36" t="s">
        <v>609</v>
      </c>
      <c r="H60" s="197">
        <v>5463371</v>
      </c>
      <c r="I60" s="197">
        <v>9583745</v>
      </c>
      <c r="J60" s="197">
        <v>20532147</v>
      </c>
    </row>
    <row r="66" spans="3:3" x14ac:dyDescent="0.2">
      <c r="C66" s="35">
        <v>80</v>
      </c>
    </row>
  </sheetData>
  <mergeCells count="22">
    <mergeCell ref="A41:B41"/>
    <mergeCell ref="A40:B40"/>
    <mergeCell ref="A39:B39"/>
    <mergeCell ref="D18:J18"/>
    <mergeCell ref="D31:J31"/>
    <mergeCell ref="E20:E28"/>
    <mergeCell ref="C31:C32"/>
    <mergeCell ref="B31:B32"/>
    <mergeCell ref="A31:A32"/>
    <mergeCell ref="C20:C27"/>
    <mergeCell ref="A28:B28"/>
    <mergeCell ref="E33:E41"/>
    <mergeCell ref="A2:J2"/>
    <mergeCell ref="C7:C9"/>
    <mergeCell ref="B7:B9"/>
    <mergeCell ref="A7:A9"/>
    <mergeCell ref="A18:A19"/>
    <mergeCell ref="B18:B19"/>
    <mergeCell ref="C18:C19"/>
    <mergeCell ref="D7:J7"/>
    <mergeCell ref="A15:B15"/>
    <mergeCell ref="C10:C14"/>
  </mergeCells>
  <pageMargins left="0.62992125984251968" right="0.23622047244094491" top="0.31496062992125984" bottom="0.27559055118110237" header="0.31496062992125984" footer="0.24"/>
  <pageSetup paperSize="9" scale="51"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D8F4E-CACA-4DBF-81DA-6C4C57219AFB}">
  <dimension ref="A1:R65"/>
  <sheetViews>
    <sheetView view="pageBreakPreview" topLeftCell="A14" zoomScale="70" zoomScaleNormal="70" zoomScaleSheetLayoutView="70" workbookViewId="0">
      <selection activeCell="B10" sqref="B10"/>
    </sheetView>
  </sheetViews>
  <sheetFormatPr baseColWidth="10" defaultColWidth="9.1640625" defaultRowHeight="16" x14ac:dyDescent="0.2"/>
  <cols>
    <col min="1" max="1" width="6.1640625" style="36" customWidth="1"/>
    <col min="2" max="2" width="60.83203125" style="35" bestFit="1" customWidth="1"/>
    <col min="3" max="3" width="16.83203125" style="35" customWidth="1"/>
    <col min="4" max="10" width="13.5" style="35" customWidth="1"/>
    <col min="11" max="16384" width="9.1640625" style="35"/>
  </cols>
  <sheetData>
    <row r="1" spans="1:18" s="44" customFormat="1" ht="21" x14ac:dyDescent="0.2">
      <c r="A1" s="107" t="s">
        <v>558</v>
      </c>
      <c r="B1" s="260"/>
      <c r="C1" s="261"/>
      <c r="D1" s="258"/>
      <c r="E1" s="262"/>
      <c r="F1" s="262"/>
      <c r="G1" s="258"/>
      <c r="H1" s="257"/>
      <c r="I1" s="257"/>
      <c r="J1" s="257"/>
      <c r="K1" s="257"/>
      <c r="L1" s="257"/>
      <c r="M1" s="257"/>
      <c r="N1" s="257"/>
      <c r="O1" s="257"/>
      <c r="P1" s="257"/>
      <c r="Q1" s="257"/>
      <c r="R1" s="257"/>
    </row>
    <row r="2" spans="1:18" s="44" customFormat="1" ht="19" x14ac:dyDescent="0.2">
      <c r="A2" s="453" t="s">
        <v>402</v>
      </c>
      <c r="B2" s="453"/>
      <c r="C2" s="453"/>
      <c r="D2" s="453"/>
      <c r="E2" s="453"/>
      <c r="F2" s="453"/>
      <c r="G2" s="453"/>
      <c r="H2" s="257"/>
      <c r="I2" s="257"/>
      <c r="J2" s="257"/>
      <c r="K2" s="257"/>
      <c r="L2" s="257"/>
      <c r="M2" s="257"/>
      <c r="N2" s="257"/>
      <c r="O2" s="257"/>
      <c r="P2" s="257"/>
      <c r="Q2" s="257"/>
      <c r="R2" s="257"/>
    </row>
    <row r="3" spans="1:18" s="44" customFormat="1" ht="19.5" customHeight="1" x14ac:dyDescent="0.2">
      <c r="A3" s="608"/>
      <c r="B3" s="608"/>
      <c r="C3" s="608"/>
      <c r="D3" s="608"/>
      <c r="E3" s="608"/>
      <c r="F3" s="608"/>
      <c r="G3" s="608"/>
      <c r="H3" s="608"/>
      <c r="I3" s="608"/>
      <c r="J3" s="608"/>
      <c r="K3" s="257"/>
      <c r="L3" s="257"/>
      <c r="M3" s="257"/>
      <c r="N3" s="257"/>
      <c r="O3" s="257"/>
      <c r="P3" s="257"/>
      <c r="Q3" s="257"/>
      <c r="R3" s="257"/>
    </row>
    <row r="4" spans="1:18" ht="19" x14ac:dyDescent="0.2">
      <c r="A4" s="453" t="s">
        <v>219</v>
      </c>
      <c r="B4" s="453"/>
      <c r="C4" s="453"/>
      <c r="D4" s="453"/>
      <c r="E4" s="453"/>
      <c r="F4" s="453"/>
      <c r="G4" s="453"/>
    </row>
    <row r="5" spans="1:18" s="120" customFormat="1" ht="21" customHeight="1" x14ac:dyDescent="0.2">
      <c r="A5" s="117" t="s">
        <v>610</v>
      </c>
      <c r="B5" s="119"/>
      <c r="C5" s="119"/>
      <c r="D5" s="121"/>
      <c r="E5" s="119"/>
      <c r="F5" s="119"/>
      <c r="G5" s="119"/>
      <c r="H5" s="119"/>
      <c r="I5" s="119"/>
      <c r="J5" s="119"/>
    </row>
    <row r="6" spans="1:18" x14ac:dyDescent="0.2">
      <c r="A6" s="615" t="s">
        <v>561</v>
      </c>
      <c r="B6" s="612" t="s">
        <v>562</v>
      </c>
      <c r="C6" s="609" t="s">
        <v>563</v>
      </c>
      <c r="D6" s="618" t="s">
        <v>564</v>
      </c>
      <c r="E6" s="618"/>
      <c r="F6" s="618"/>
      <c r="G6" s="618"/>
      <c r="H6" s="618"/>
      <c r="I6" s="618"/>
      <c r="J6" s="618"/>
    </row>
    <row r="7" spans="1:18" ht="51" hidden="1" x14ac:dyDescent="0.2">
      <c r="A7" s="616"/>
      <c r="B7" s="613"/>
      <c r="C7" s="610"/>
      <c r="D7" s="131" t="s">
        <v>565</v>
      </c>
      <c r="E7" s="131" t="s">
        <v>195</v>
      </c>
      <c r="F7" s="131" t="s">
        <v>566</v>
      </c>
      <c r="G7" s="131" t="s">
        <v>196</v>
      </c>
      <c r="H7" s="131" t="s">
        <v>197</v>
      </c>
      <c r="I7" s="131" t="s">
        <v>567</v>
      </c>
      <c r="J7" s="131" t="s">
        <v>568</v>
      </c>
    </row>
    <row r="8" spans="1:18" x14ac:dyDescent="0.2">
      <c r="A8" s="617"/>
      <c r="B8" s="614"/>
      <c r="C8" s="611"/>
      <c r="D8" s="132" t="s">
        <v>60</v>
      </c>
      <c r="E8" s="132" t="s">
        <v>61</v>
      </c>
      <c r="F8" s="132" t="s">
        <v>62</v>
      </c>
      <c r="G8" s="132" t="s">
        <v>63</v>
      </c>
      <c r="H8" s="132" t="s">
        <v>64</v>
      </c>
      <c r="I8" s="132" t="s">
        <v>65</v>
      </c>
      <c r="J8" s="132" t="s">
        <v>66</v>
      </c>
    </row>
    <row r="9" spans="1:18" ht="51" x14ac:dyDescent="0.2">
      <c r="A9" s="112">
        <v>1</v>
      </c>
      <c r="B9" s="111" t="s">
        <v>611</v>
      </c>
      <c r="C9" s="620"/>
      <c r="D9" s="130" t="s">
        <v>571</v>
      </c>
      <c r="E9" s="130" t="s">
        <v>571</v>
      </c>
      <c r="F9" s="130" t="s">
        <v>571</v>
      </c>
      <c r="G9" s="130" t="s">
        <v>571</v>
      </c>
      <c r="H9" s="130" t="s">
        <v>571</v>
      </c>
      <c r="I9" s="130" t="s">
        <v>571</v>
      </c>
      <c r="J9" s="130" t="s">
        <v>571</v>
      </c>
    </row>
    <row r="10" spans="1:18" ht="17" x14ac:dyDescent="0.2">
      <c r="A10" s="112"/>
      <c r="B10" s="111" t="s">
        <v>612</v>
      </c>
      <c r="C10" s="621"/>
      <c r="D10" s="130" t="s">
        <v>571</v>
      </c>
      <c r="E10" s="206" t="s">
        <v>573</v>
      </c>
      <c r="F10" s="130" t="s">
        <v>571</v>
      </c>
      <c r="G10" s="130" t="s">
        <v>571</v>
      </c>
      <c r="H10" s="130" t="s">
        <v>571</v>
      </c>
      <c r="I10" s="130" t="s">
        <v>571</v>
      </c>
      <c r="J10" s="130" t="s">
        <v>571</v>
      </c>
    </row>
    <row r="11" spans="1:18" ht="17" x14ac:dyDescent="0.2">
      <c r="A11" s="112"/>
      <c r="B11" s="111"/>
      <c r="C11" s="621"/>
      <c r="D11" s="130" t="s">
        <v>571</v>
      </c>
      <c r="E11" s="130" t="s">
        <v>571</v>
      </c>
      <c r="F11" s="130" t="s">
        <v>571</v>
      </c>
      <c r="G11" s="130" t="s">
        <v>571</v>
      </c>
      <c r="H11" s="130" t="s">
        <v>571</v>
      </c>
      <c r="I11" s="130" t="s">
        <v>571</v>
      </c>
      <c r="J11" s="130" t="s">
        <v>571</v>
      </c>
    </row>
    <row r="12" spans="1:18" ht="45" customHeight="1" x14ac:dyDescent="0.2">
      <c r="A12" s="112"/>
      <c r="B12" s="40"/>
      <c r="C12" s="621"/>
      <c r="D12" s="210" t="s">
        <v>576</v>
      </c>
      <c r="E12" s="206" t="s">
        <v>573</v>
      </c>
      <c r="F12" s="130" t="s">
        <v>577</v>
      </c>
      <c r="G12" s="130" t="s">
        <v>578</v>
      </c>
      <c r="H12" s="130" t="s">
        <v>579</v>
      </c>
      <c r="I12" s="210" t="s">
        <v>576</v>
      </c>
      <c r="J12" s="130" t="s">
        <v>580</v>
      </c>
    </row>
    <row r="13" spans="1:18" ht="43" customHeight="1" x14ac:dyDescent="0.2">
      <c r="A13" s="112"/>
      <c r="B13" s="111"/>
      <c r="C13" s="622"/>
      <c r="D13" s="130" t="s">
        <v>571</v>
      </c>
      <c r="E13" s="206" t="s">
        <v>573</v>
      </c>
      <c r="F13" s="130" t="s">
        <v>571</v>
      </c>
      <c r="G13" s="130" t="s">
        <v>571</v>
      </c>
      <c r="H13" s="130" t="s">
        <v>571</v>
      </c>
      <c r="I13" s="130" t="s">
        <v>571</v>
      </c>
      <c r="J13" s="130" t="s">
        <v>571</v>
      </c>
    </row>
    <row r="14" spans="1:18" ht="30" customHeight="1" x14ac:dyDescent="0.2">
      <c r="A14" s="619" t="s">
        <v>209</v>
      </c>
      <c r="B14" s="619"/>
      <c r="C14" s="63" t="s">
        <v>582</v>
      </c>
      <c r="D14" s="208" t="s">
        <v>583</v>
      </c>
      <c r="E14" s="207" t="s">
        <v>204</v>
      </c>
      <c r="F14" s="160" t="s">
        <v>201</v>
      </c>
      <c r="G14" s="160" t="s">
        <v>201</v>
      </c>
      <c r="H14" s="160" t="s">
        <v>201</v>
      </c>
      <c r="I14" s="208" t="s">
        <v>583</v>
      </c>
      <c r="J14" s="160" t="s">
        <v>201</v>
      </c>
    </row>
    <row r="15" spans="1:18" x14ac:dyDescent="0.2">
      <c r="A15" s="113"/>
      <c r="B15" s="110"/>
      <c r="D15" s="1"/>
    </row>
    <row r="16" spans="1:18" s="120" customFormat="1" ht="21" customHeight="1" x14ac:dyDescent="0.2">
      <c r="A16" s="117" t="s">
        <v>584</v>
      </c>
      <c r="B16" s="119"/>
      <c r="C16" s="119"/>
      <c r="D16" s="121"/>
      <c r="E16" s="119"/>
      <c r="F16" s="119"/>
      <c r="G16" s="119"/>
      <c r="H16" s="119"/>
      <c r="I16" s="119"/>
      <c r="J16" s="119"/>
    </row>
    <row r="17" spans="1:10" s="37" customFormat="1" x14ac:dyDescent="0.2">
      <c r="A17" s="615" t="s">
        <v>561</v>
      </c>
      <c r="B17" s="612" t="s">
        <v>562</v>
      </c>
      <c r="C17" s="609" t="s">
        <v>563</v>
      </c>
      <c r="D17" s="618" t="s">
        <v>564</v>
      </c>
      <c r="E17" s="618"/>
      <c r="F17" s="618"/>
      <c r="G17" s="618"/>
      <c r="H17" s="618"/>
      <c r="I17" s="618"/>
      <c r="J17" s="618"/>
    </row>
    <row r="18" spans="1:10" s="37" customFormat="1" x14ac:dyDescent="0.2">
      <c r="A18" s="617"/>
      <c r="B18" s="614"/>
      <c r="C18" s="611"/>
      <c r="D18" s="132" t="s">
        <v>60</v>
      </c>
      <c r="E18" s="132" t="s">
        <v>61</v>
      </c>
      <c r="F18" s="132" t="s">
        <v>62</v>
      </c>
      <c r="G18" s="132" t="s">
        <v>63</v>
      </c>
      <c r="H18" s="132" t="s">
        <v>64</v>
      </c>
      <c r="I18" s="132" t="s">
        <v>65</v>
      </c>
      <c r="J18" s="132" t="s">
        <v>66</v>
      </c>
    </row>
    <row r="19" spans="1:10" ht="17" x14ac:dyDescent="0.2">
      <c r="A19" s="38">
        <v>1</v>
      </c>
      <c r="B19" s="114" t="s">
        <v>585</v>
      </c>
      <c r="C19" s="620" t="s">
        <v>570</v>
      </c>
      <c r="D19" s="130" t="s">
        <v>571</v>
      </c>
      <c r="E19" s="624" t="s">
        <v>586</v>
      </c>
      <c r="F19" s="130" t="s">
        <v>571</v>
      </c>
      <c r="G19" s="130" t="s">
        <v>571</v>
      </c>
      <c r="H19" s="130" t="s">
        <v>571</v>
      </c>
      <c r="I19" s="130" t="s">
        <v>571</v>
      </c>
      <c r="J19" s="130" t="s">
        <v>571</v>
      </c>
    </row>
    <row r="20" spans="1:10" ht="17" x14ac:dyDescent="0.2">
      <c r="A20" s="38">
        <v>2</v>
      </c>
      <c r="B20" s="114" t="s">
        <v>587</v>
      </c>
      <c r="C20" s="621"/>
      <c r="D20" s="130" t="s">
        <v>571</v>
      </c>
      <c r="E20" s="625"/>
      <c r="F20" s="130" t="s">
        <v>571</v>
      </c>
      <c r="G20" s="130" t="s">
        <v>571</v>
      </c>
      <c r="H20" s="130" t="s">
        <v>571</v>
      </c>
      <c r="I20" s="130" t="s">
        <v>571</v>
      </c>
      <c r="J20" s="130" t="s">
        <v>571</v>
      </c>
    </row>
    <row r="21" spans="1:10" ht="17" x14ac:dyDescent="0.2">
      <c r="A21" s="38">
        <v>3</v>
      </c>
      <c r="B21" s="114" t="s">
        <v>588</v>
      </c>
      <c r="C21" s="621"/>
      <c r="D21" s="130" t="s">
        <v>571</v>
      </c>
      <c r="E21" s="625"/>
      <c r="F21" s="130" t="s">
        <v>571</v>
      </c>
      <c r="G21" s="130" t="s">
        <v>571</v>
      </c>
      <c r="H21" s="130" t="s">
        <v>571</v>
      </c>
      <c r="I21" s="130" t="s">
        <v>571</v>
      </c>
      <c r="J21" s="130" t="s">
        <v>571</v>
      </c>
    </row>
    <row r="22" spans="1:10" ht="34" x14ac:dyDescent="0.2">
      <c r="A22" s="112">
        <v>4</v>
      </c>
      <c r="B22" s="115" t="s">
        <v>589</v>
      </c>
      <c r="C22" s="621"/>
      <c r="D22" s="130" t="s">
        <v>571</v>
      </c>
      <c r="E22" s="625"/>
      <c r="F22" s="130" t="s">
        <v>571</v>
      </c>
      <c r="G22" s="130" t="s">
        <v>571</v>
      </c>
      <c r="H22" s="130" t="s">
        <v>571</v>
      </c>
      <c r="I22" s="130" t="s">
        <v>571</v>
      </c>
      <c r="J22" s="130" t="s">
        <v>571</v>
      </c>
    </row>
    <row r="23" spans="1:10" ht="17" x14ac:dyDescent="0.2">
      <c r="A23" s="112">
        <v>5</v>
      </c>
      <c r="B23" s="115" t="s">
        <v>590</v>
      </c>
      <c r="C23" s="621"/>
      <c r="D23" s="130" t="s">
        <v>571</v>
      </c>
      <c r="E23" s="625"/>
      <c r="F23" s="130" t="s">
        <v>571</v>
      </c>
      <c r="G23" s="130" t="s">
        <v>571</v>
      </c>
      <c r="H23" s="130" t="s">
        <v>571</v>
      </c>
      <c r="I23" s="130" t="s">
        <v>571</v>
      </c>
      <c r="J23" s="130" t="s">
        <v>571</v>
      </c>
    </row>
    <row r="24" spans="1:10" ht="17" x14ac:dyDescent="0.2">
      <c r="A24" s="38">
        <v>6</v>
      </c>
      <c r="B24" s="114" t="s">
        <v>591</v>
      </c>
      <c r="C24" s="621"/>
      <c r="D24" s="130" t="s">
        <v>571</v>
      </c>
      <c r="E24" s="625"/>
      <c r="F24" s="130" t="s">
        <v>571</v>
      </c>
      <c r="G24" s="130" t="s">
        <v>571</v>
      </c>
      <c r="H24" s="130" t="s">
        <v>571</v>
      </c>
      <c r="I24" s="130" t="s">
        <v>571</v>
      </c>
      <c r="J24" s="130" t="s">
        <v>571</v>
      </c>
    </row>
    <row r="25" spans="1:10" ht="31.5" customHeight="1" x14ac:dyDescent="0.2">
      <c r="A25" s="38">
        <v>7</v>
      </c>
      <c r="B25" s="115" t="s">
        <v>592</v>
      </c>
      <c r="C25" s="621"/>
      <c r="D25" s="130" t="s">
        <v>571</v>
      </c>
      <c r="E25" s="625"/>
      <c r="F25" s="130" t="s">
        <v>571</v>
      </c>
      <c r="G25" s="130" t="s">
        <v>571</v>
      </c>
      <c r="H25" s="130" t="s">
        <v>571</v>
      </c>
      <c r="I25" s="130" t="s">
        <v>571</v>
      </c>
      <c r="J25" s="130" t="s">
        <v>571</v>
      </c>
    </row>
    <row r="26" spans="1:10" ht="17" x14ac:dyDescent="0.2">
      <c r="A26" s="38">
        <v>8</v>
      </c>
      <c r="B26" s="114" t="s">
        <v>593</v>
      </c>
      <c r="C26" s="622"/>
      <c r="D26" s="130" t="s">
        <v>571</v>
      </c>
      <c r="E26" s="625"/>
      <c r="F26" s="130" t="s">
        <v>571</v>
      </c>
      <c r="G26" s="130" t="s">
        <v>571</v>
      </c>
      <c r="H26" s="130" t="s">
        <v>571</v>
      </c>
      <c r="I26" s="130" t="s">
        <v>571</v>
      </c>
      <c r="J26" s="130" t="s">
        <v>571</v>
      </c>
    </row>
    <row r="27" spans="1:10" ht="32.25" customHeight="1" x14ac:dyDescent="0.2">
      <c r="A27" s="619" t="s">
        <v>209</v>
      </c>
      <c r="B27" s="619"/>
      <c r="C27" s="63" t="s">
        <v>582</v>
      </c>
      <c r="D27" s="62" t="s">
        <v>583</v>
      </c>
      <c r="E27" s="626"/>
      <c r="F27" s="62" t="s">
        <v>201</v>
      </c>
      <c r="G27" s="62" t="s">
        <v>201</v>
      </c>
      <c r="H27" s="62" t="s">
        <v>201</v>
      </c>
      <c r="I27" s="62" t="s">
        <v>583</v>
      </c>
      <c r="J27" s="62" t="s">
        <v>201</v>
      </c>
    </row>
    <row r="28" spans="1:10" x14ac:dyDescent="0.2">
      <c r="B28" s="34"/>
      <c r="C28" s="34"/>
      <c r="D28" s="39"/>
      <c r="E28" s="39"/>
      <c r="F28" s="39"/>
      <c r="G28" s="39"/>
    </row>
    <row r="29" spans="1:10" s="120" customFormat="1" ht="21" customHeight="1" x14ac:dyDescent="0.2">
      <c r="A29" s="117" t="s">
        <v>594</v>
      </c>
      <c r="B29" s="116"/>
      <c r="C29" s="116"/>
      <c r="D29" s="118"/>
      <c r="E29" s="118"/>
      <c r="F29" s="118"/>
      <c r="G29" s="118"/>
      <c r="H29" s="119"/>
      <c r="I29" s="119"/>
      <c r="J29" s="119"/>
    </row>
    <row r="30" spans="1:10" s="37" customFormat="1" ht="15.75" customHeight="1" x14ac:dyDescent="0.2">
      <c r="A30" s="615" t="s">
        <v>561</v>
      </c>
      <c r="B30" s="612" t="s">
        <v>407</v>
      </c>
      <c r="C30" s="609" t="s">
        <v>595</v>
      </c>
      <c r="D30" s="618" t="s">
        <v>564</v>
      </c>
      <c r="E30" s="618"/>
      <c r="F30" s="618"/>
      <c r="G30" s="618"/>
      <c r="H30" s="618"/>
      <c r="I30" s="618"/>
      <c r="J30" s="618"/>
    </row>
    <row r="31" spans="1:10" x14ac:dyDescent="0.2">
      <c r="A31" s="617"/>
      <c r="B31" s="614"/>
      <c r="C31" s="611"/>
      <c r="D31" s="132" t="s">
        <v>60</v>
      </c>
      <c r="E31" s="132" t="s">
        <v>61</v>
      </c>
      <c r="F31" s="132" t="s">
        <v>62</v>
      </c>
      <c r="G31" s="132" t="s">
        <v>63</v>
      </c>
      <c r="H31" s="132" t="s">
        <v>64</v>
      </c>
      <c r="I31" s="132" t="s">
        <v>65</v>
      </c>
      <c r="J31" s="132" t="s">
        <v>66</v>
      </c>
    </row>
    <row r="32" spans="1:10" ht="15" customHeight="1" x14ac:dyDescent="0.2">
      <c r="A32" s="38">
        <v>1</v>
      </c>
      <c r="B32" s="114" t="s">
        <v>596</v>
      </c>
      <c r="C32" s="54" t="e">
        <f>#REF!</f>
        <v>#REF!</v>
      </c>
      <c r="D32" s="202" t="e">
        <f>#REF!</f>
        <v>#REF!</v>
      </c>
      <c r="E32" s="627" t="s">
        <v>586</v>
      </c>
      <c r="F32" s="41" t="e">
        <f>#REF!</f>
        <v>#REF!</v>
      </c>
      <c r="G32" s="41" t="e">
        <f>#REF!</f>
        <v>#REF!</v>
      </c>
      <c r="H32" s="41" t="e">
        <f>#REF!</f>
        <v>#REF!</v>
      </c>
      <c r="I32" s="41" t="e">
        <f>#REF!</f>
        <v>#REF!</v>
      </c>
      <c r="J32" s="41" t="e">
        <f>#REF!</f>
        <v>#REF!</v>
      </c>
    </row>
    <row r="33" spans="1:10" ht="29.5" customHeight="1" x14ac:dyDescent="0.2">
      <c r="A33" s="112">
        <v>2</v>
      </c>
      <c r="B33" s="162" t="s">
        <v>597</v>
      </c>
      <c r="C33" s="38" t="e">
        <f>#REF!</f>
        <v>#REF!</v>
      </c>
      <c r="D33" s="202" t="e">
        <f>#REF!</f>
        <v>#REF!</v>
      </c>
      <c r="E33" s="628"/>
      <c r="F33" s="202" t="e">
        <f>#REF!</f>
        <v>#REF!</v>
      </c>
      <c r="G33" s="202" t="e">
        <f>#REF!</f>
        <v>#REF!</v>
      </c>
      <c r="H33" s="202" t="e">
        <f>#REF!</f>
        <v>#REF!</v>
      </c>
      <c r="I33" s="202" t="e">
        <f>#REF!</f>
        <v>#REF!</v>
      </c>
      <c r="J33" s="202" t="e">
        <f>#REF!</f>
        <v>#REF!</v>
      </c>
    </row>
    <row r="34" spans="1:10" ht="17" x14ac:dyDescent="0.2">
      <c r="A34" s="38">
        <v>3</v>
      </c>
      <c r="B34" s="128" t="s">
        <v>598</v>
      </c>
      <c r="C34" s="38" t="e">
        <f>#REF!</f>
        <v>#REF!</v>
      </c>
      <c r="D34" s="202" t="e">
        <f>#REF!</f>
        <v>#REF!</v>
      </c>
      <c r="E34" s="628"/>
      <c r="F34" s="202" t="e">
        <f>#REF!</f>
        <v>#REF!</v>
      </c>
      <c r="G34" s="202" t="e">
        <f>#REF!</f>
        <v>#REF!</v>
      </c>
      <c r="H34" s="202" t="e">
        <f>#REF!</f>
        <v>#REF!</v>
      </c>
      <c r="I34" s="202" t="e">
        <f>#REF!</f>
        <v>#REF!</v>
      </c>
      <c r="J34" s="202" t="e">
        <f>#REF!</f>
        <v>#REF!</v>
      </c>
    </row>
    <row r="35" spans="1:10" ht="17" x14ac:dyDescent="0.2">
      <c r="A35" s="38">
        <v>4</v>
      </c>
      <c r="B35" s="128" t="s">
        <v>599</v>
      </c>
      <c r="C35" s="55" t="e">
        <f>#REF!</f>
        <v>#REF!</v>
      </c>
      <c r="D35" s="202" t="e">
        <f>#REF!</f>
        <v>#REF!</v>
      </c>
      <c r="E35" s="628"/>
      <c r="F35" s="202" t="e">
        <f>#REF!</f>
        <v>#REF!</v>
      </c>
      <c r="G35" s="202" t="e">
        <f>#REF!</f>
        <v>#REF!</v>
      </c>
      <c r="H35" s="202" t="e">
        <f>#REF!</f>
        <v>#REF!</v>
      </c>
      <c r="I35" s="202" t="e">
        <f>#REF!</f>
        <v>#REF!</v>
      </c>
      <c r="J35" s="202" t="e">
        <f>#REF!</f>
        <v>#REF!</v>
      </c>
    </row>
    <row r="36" spans="1:10" ht="17" x14ac:dyDescent="0.2">
      <c r="A36" s="38">
        <v>5</v>
      </c>
      <c r="B36" s="129" t="s">
        <v>600</v>
      </c>
      <c r="C36" s="55" t="e">
        <f>#REF!</f>
        <v>#REF!</v>
      </c>
      <c r="D36" s="202" t="e">
        <f>#REF!</f>
        <v>#REF!</v>
      </c>
      <c r="E36" s="628"/>
      <c r="F36" s="202" t="e">
        <f>#REF!</f>
        <v>#REF!</v>
      </c>
      <c r="G36" s="202" t="e">
        <f>#REF!</f>
        <v>#REF!</v>
      </c>
      <c r="H36" s="202" t="e">
        <f>#REF!</f>
        <v>#REF!</v>
      </c>
      <c r="I36" s="202" t="e">
        <f>#REF!</f>
        <v>#REF!</v>
      </c>
      <c r="J36" s="202" t="e">
        <f>#REF!</f>
        <v>#REF!</v>
      </c>
    </row>
    <row r="37" spans="1:10" ht="17" x14ac:dyDescent="0.2">
      <c r="A37" s="38">
        <v>6</v>
      </c>
      <c r="B37" s="129" t="s">
        <v>601</v>
      </c>
      <c r="C37" s="55" t="e">
        <f>#REF!</f>
        <v>#REF!</v>
      </c>
      <c r="D37" s="202" t="e">
        <f>#REF!</f>
        <v>#REF!</v>
      </c>
      <c r="E37" s="628"/>
      <c r="F37" s="202" t="e">
        <f>#REF!</f>
        <v>#REF!</v>
      </c>
      <c r="G37" s="202" t="e">
        <f>#REF!</f>
        <v>#REF!</v>
      </c>
      <c r="H37" s="202" t="e">
        <f>#REF!</f>
        <v>#REF!</v>
      </c>
      <c r="I37" s="202" t="e">
        <f>#REF!</f>
        <v>#REF!</v>
      </c>
      <c r="J37" s="202" t="e">
        <f>#REF!</f>
        <v>#REF!</v>
      </c>
    </row>
    <row r="38" spans="1:10" ht="15.75" customHeight="1" x14ac:dyDescent="0.2">
      <c r="A38" s="623" t="s">
        <v>602</v>
      </c>
      <c r="B38" s="623"/>
      <c r="C38" s="61" t="e">
        <f>SUM(C32:C37)</f>
        <v>#REF!</v>
      </c>
      <c r="D38" s="202" t="e">
        <f>SUM(D32:D37)</f>
        <v>#REF!</v>
      </c>
      <c r="E38" s="628"/>
      <c r="F38" s="202" t="e">
        <f>SUM(F32:F37)</f>
        <v>#REF!</v>
      </c>
      <c r="G38" s="202" t="e">
        <f t="shared" ref="G38:J38" si="0">SUM(G32:G37)</f>
        <v>#REF!</v>
      </c>
      <c r="H38" s="202" t="e">
        <f t="shared" si="0"/>
        <v>#REF!</v>
      </c>
      <c r="I38" s="202" t="e">
        <f t="shared" si="0"/>
        <v>#REF!</v>
      </c>
      <c r="J38" s="202" t="e">
        <f t="shared" si="0"/>
        <v>#REF!</v>
      </c>
    </row>
    <row r="39" spans="1:10" ht="30.75" customHeight="1" x14ac:dyDescent="0.2">
      <c r="A39" s="619" t="s">
        <v>209</v>
      </c>
      <c r="B39" s="619"/>
      <c r="C39" s="63" t="s">
        <v>582</v>
      </c>
      <c r="D39" s="63" t="e">
        <f>IF(D38 &gt;$C$65,"Lulus","Gagal")</f>
        <v>#REF!</v>
      </c>
      <c r="E39" s="628"/>
      <c r="F39" s="63" t="e">
        <f>IF(F38 &gt;$C$65,"Lulus","Gagal")</f>
        <v>#REF!</v>
      </c>
      <c r="G39" s="63" t="e">
        <f t="shared" ref="G39:J39" si="1">IF(G38 &gt;$C$65,"Lulus","Gagal")</f>
        <v>#REF!</v>
      </c>
      <c r="H39" s="63" t="e">
        <f t="shared" si="1"/>
        <v>#REF!</v>
      </c>
      <c r="I39" s="63" t="s">
        <v>583</v>
      </c>
      <c r="J39" s="63" t="e">
        <f t="shared" si="1"/>
        <v>#REF!</v>
      </c>
    </row>
    <row r="40" spans="1:10" ht="17" x14ac:dyDescent="0.2">
      <c r="A40" s="619" t="s">
        <v>603</v>
      </c>
      <c r="B40" s="619" t="s">
        <v>603</v>
      </c>
      <c r="C40" s="205" t="s">
        <v>420</v>
      </c>
      <c r="D40" s="63" t="e">
        <f>RANK(D38,$D$38:$J$38)</f>
        <v>#REF!</v>
      </c>
      <c r="E40" s="629"/>
      <c r="F40" s="63" t="e">
        <f>RANK(F38,$D$38:$J$38)</f>
        <v>#REF!</v>
      </c>
      <c r="G40" s="63" t="e">
        <f>RANK(G38,$D$38:$J$38)</f>
        <v>#REF!</v>
      </c>
      <c r="H40" s="63" t="e">
        <f>RANK(H38,$D$38:$J$38)</f>
        <v>#REF!</v>
      </c>
      <c r="I40" s="63" t="e">
        <f>RANK(I38,$D$38:$J$38)</f>
        <v>#REF!</v>
      </c>
      <c r="J40" s="63" t="e">
        <f>RANK(J38,$D$38:$J$38)</f>
        <v>#REF!</v>
      </c>
    </row>
    <row r="41" spans="1:10" x14ac:dyDescent="0.2">
      <c r="A41" s="204"/>
      <c r="B41" s="204"/>
      <c r="C41" s="34"/>
      <c r="D41" s="39"/>
      <c r="E41" s="39"/>
      <c r="F41" s="39"/>
      <c r="G41" s="39"/>
      <c r="H41" s="39"/>
      <c r="I41" s="39"/>
      <c r="J41" s="39"/>
    </row>
    <row r="42" spans="1:10" x14ac:dyDescent="0.2">
      <c r="A42" s="204"/>
      <c r="B42" s="204"/>
      <c r="C42" s="34"/>
      <c r="D42" s="39"/>
      <c r="E42" s="39"/>
      <c r="F42" s="39"/>
      <c r="G42" s="39"/>
      <c r="H42" s="39"/>
      <c r="I42" s="39"/>
      <c r="J42" s="39"/>
    </row>
    <row r="58" spans="3:10" x14ac:dyDescent="0.2">
      <c r="D58" s="36"/>
      <c r="E58" s="36"/>
      <c r="F58" s="36"/>
      <c r="G58" s="36"/>
      <c r="H58" s="36"/>
      <c r="I58" s="36"/>
      <c r="J58" s="36"/>
    </row>
    <row r="59" spans="3:10" x14ac:dyDescent="0.2">
      <c r="C59" s="36"/>
      <c r="D59" s="36"/>
      <c r="E59" s="36"/>
      <c r="F59" s="197"/>
      <c r="G59" s="36"/>
      <c r="H59" s="197"/>
      <c r="I59" s="197"/>
      <c r="J59" s="197"/>
    </row>
    <row r="65" spans="3:3" x14ac:dyDescent="0.2">
      <c r="C65" s="35">
        <v>80</v>
      </c>
    </row>
  </sheetData>
  <mergeCells count="24">
    <mergeCell ref="E32:E40"/>
    <mergeCell ref="A38:B38"/>
    <mergeCell ref="A39:B39"/>
    <mergeCell ref="A40:B40"/>
    <mergeCell ref="A14:B14"/>
    <mergeCell ref="A17:A18"/>
    <mergeCell ref="B17:B18"/>
    <mergeCell ref="C17:C18"/>
    <mergeCell ref="D17:J17"/>
    <mergeCell ref="C19:C26"/>
    <mergeCell ref="E19:E27"/>
    <mergeCell ref="A27:B27"/>
    <mergeCell ref="A2:G2"/>
    <mergeCell ref="A30:A31"/>
    <mergeCell ref="B30:B31"/>
    <mergeCell ref="C30:C31"/>
    <mergeCell ref="D30:J30"/>
    <mergeCell ref="A3:J3"/>
    <mergeCell ref="A6:A8"/>
    <mergeCell ref="B6:B8"/>
    <mergeCell ref="C6:C8"/>
    <mergeCell ref="D6:J6"/>
    <mergeCell ref="C9:C13"/>
    <mergeCell ref="A4:G4"/>
  </mergeCells>
  <pageMargins left="0.62992125984251968" right="0.23622047244094491" top="0.31496062992125984" bottom="0.27559055118110237" header="0.31496062992125984" footer="0.24"/>
  <pageSetup paperSize="9" scale="51"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77"/>
  <sheetViews>
    <sheetView showGridLines="0" view="pageBreakPreview" topLeftCell="A13" zoomScale="70" zoomScaleNormal="70" zoomScaleSheetLayoutView="70" workbookViewId="0">
      <pane xSplit="7" topLeftCell="K1" activePane="topRight" state="frozen"/>
      <selection activeCell="B10" sqref="B10"/>
      <selection pane="topRight" activeCell="B10" sqref="B10"/>
    </sheetView>
  </sheetViews>
  <sheetFormatPr baseColWidth="10" defaultColWidth="9.1640625" defaultRowHeight="16" x14ac:dyDescent="0.2"/>
  <cols>
    <col min="1" max="1" width="4.83203125" style="46" customWidth="1"/>
    <col min="2" max="2" width="22" style="46" customWidth="1"/>
    <col min="3" max="3" width="6.1640625" style="42" customWidth="1"/>
    <col min="4" max="4" width="34.5" style="48" customWidth="1"/>
    <col min="5" max="5" width="25" style="44" customWidth="1"/>
    <col min="6" max="6" width="12.5" style="50" customWidth="1"/>
    <col min="7" max="7" width="7" style="50" customWidth="1"/>
    <col min="8" max="8" width="2" style="44" customWidth="1"/>
    <col min="9" max="9" width="19.1640625" style="52" hidden="1" customWidth="1"/>
    <col min="10" max="10" width="6.83203125" style="52" hidden="1" customWidth="1"/>
    <col min="11" max="11" width="19.83203125" style="52" customWidth="1"/>
    <col min="12" max="12" width="5.5" style="52" customWidth="1"/>
    <col min="13" max="13" width="21.5" style="52" hidden="1" customWidth="1"/>
    <col min="14" max="14" width="7.5" style="52" hidden="1" customWidth="1"/>
    <col min="15" max="15" width="18.5" style="52" customWidth="1"/>
    <col min="16" max="16" width="5.5" style="52" customWidth="1"/>
    <col min="17" max="17" width="19.83203125" style="52" customWidth="1"/>
    <col min="18" max="18" width="5.5" style="52" customWidth="1"/>
    <col min="19" max="19" width="14.83203125" style="52" hidden="1" customWidth="1"/>
    <col min="20" max="20" width="9.1640625" style="52" hidden="1" customWidth="1"/>
    <col min="21" max="21" width="19.5" style="52" hidden="1" customWidth="1"/>
    <col min="22" max="22" width="9.1640625" style="52" hidden="1" customWidth="1"/>
    <col min="23" max="23" width="19.5" style="44" customWidth="1"/>
    <col min="24" max="24" width="5.5" style="44" customWidth="1"/>
    <col min="25" max="25" width="19.5" style="44" customWidth="1"/>
    <col min="26" max="26" width="5.5" style="44" customWidth="1"/>
    <col min="27" max="27" width="19.5" style="44" hidden="1" customWidth="1"/>
    <col min="28" max="28" width="9.1640625" style="44" hidden="1" customWidth="1"/>
    <col min="29" max="16384" width="9.1640625" style="44"/>
  </cols>
  <sheetData>
    <row r="1" spans="1:28" ht="21" x14ac:dyDescent="0.2">
      <c r="A1" s="107" t="s">
        <v>613</v>
      </c>
      <c r="C1" s="260"/>
      <c r="D1" s="261"/>
      <c r="E1" s="258"/>
      <c r="F1" s="262"/>
      <c r="G1" s="262"/>
      <c r="H1" s="258"/>
      <c r="I1" s="257"/>
      <c r="J1" s="257"/>
      <c r="K1" s="257"/>
      <c r="L1" s="257"/>
      <c r="M1" s="257"/>
      <c r="N1" s="257"/>
      <c r="O1" s="257"/>
      <c r="P1" s="257"/>
      <c r="Q1" s="257"/>
      <c r="R1" s="257"/>
      <c r="S1" s="257"/>
      <c r="T1" s="257"/>
      <c r="U1" s="257"/>
      <c r="V1" s="257"/>
      <c r="W1" s="258"/>
      <c r="X1" s="258"/>
      <c r="Y1" s="258"/>
      <c r="Z1" s="258"/>
      <c r="AA1" s="258"/>
      <c r="AB1" s="258"/>
    </row>
    <row r="2" spans="1:28" x14ac:dyDescent="0.2">
      <c r="A2" s="47" t="s">
        <v>614</v>
      </c>
      <c r="C2" s="260"/>
      <c r="D2" s="261"/>
      <c r="E2" s="258"/>
      <c r="F2" s="262"/>
      <c r="G2" s="262"/>
      <c r="H2" s="258"/>
      <c r="I2" s="257"/>
      <c r="J2" s="257"/>
      <c r="K2" s="257"/>
      <c r="L2" s="257"/>
      <c r="M2" s="257"/>
      <c r="N2" s="257"/>
      <c r="O2" s="257"/>
      <c r="P2" s="257"/>
      <c r="Q2" s="257"/>
      <c r="R2" s="257"/>
      <c r="S2" s="257"/>
      <c r="T2" s="257"/>
      <c r="U2" s="257"/>
      <c r="V2" s="257"/>
      <c r="W2" s="258"/>
      <c r="X2" s="258"/>
      <c r="Y2" s="258"/>
      <c r="Z2" s="258"/>
      <c r="AA2" s="258"/>
      <c r="AB2" s="258"/>
    </row>
    <row r="3" spans="1:28" x14ac:dyDescent="0.2">
      <c r="A3" s="47"/>
      <c r="C3" s="260"/>
      <c r="D3" s="261"/>
      <c r="E3" s="258"/>
      <c r="F3" s="262"/>
      <c r="G3" s="262"/>
      <c r="H3" s="258"/>
      <c r="I3" s="257"/>
      <c r="J3" s="257"/>
      <c r="K3" s="257"/>
      <c r="L3" s="257"/>
      <c r="M3" s="257"/>
      <c r="N3" s="257"/>
      <c r="O3" s="257"/>
      <c r="P3" s="257"/>
      <c r="Q3" s="257"/>
      <c r="R3" s="257"/>
      <c r="S3" s="257"/>
      <c r="T3" s="257"/>
      <c r="U3" s="257"/>
      <c r="V3" s="257"/>
      <c r="W3" s="258"/>
      <c r="X3" s="258"/>
      <c r="Y3" s="258"/>
      <c r="Z3" s="258"/>
      <c r="AA3" s="258"/>
      <c r="AB3" s="258"/>
    </row>
    <row r="4" spans="1:28" ht="19" x14ac:dyDescent="0.2">
      <c r="A4" s="453" t="s">
        <v>615</v>
      </c>
      <c r="B4" s="453"/>
      <c r="C4" s="453"/>
      <c r="D4" s="453"/>
      <c r="E4" s="453"/>
      <c r="F4" s="453"/>
      <c r="G4" s="453"/>
      <c r="H4" s="258"/>
      <c r="I4" s="257"/>
      <c r="J4" s="257"/>
      <c r="K4" s="257"/>
      <c r="L4" s="257"/>
      <c r="M4" s="257"/>
      <c r="N4" s="257"/>
      <c r="O4" s="257"/>
      <c r="P4" s="257"/>
      <c r="Q4" s="257"/>
      <c r="R4" s="257"/>
      <c r="S4" s="257"/>
      <c r="T4" s="257"/>
      <c r="U4" s="257"/>
      <c r="V4" s="257"/>
      <c r="W4" s="258"/>
      <c r="X4" s="258"/>
      <c r="Y4" s="258"/>
      <c r="Z4" s="258"/>
      <c r="AA4" s="258"/>
      <c r="AB4" s="258"/>
    </row>
    <row r="5" spans="1:28" ht="20.25" hidden="1" customHeight="1" x14ac:dyDescent="0.2">
      <c r="C5" s="260"/>
      <c r="D5" s="261"/>
      <c r="E5" s="258"/>
      <c r="F5" s="262"/>
      <c r="G5" s="262"/>
      <c r="H5" s="258"/>
      <c r="I5" s="257"/>
      <c r="J5" s="257"/>
      <c r="K5" s="454" t="s">
        <v>195</v>
      </c>
      <c r="L5" s="454"/>
      <c r="M5" s="133"/>
      <c r="N5" s="133"/>
      <c r="O5" s="455" t="s">
        <v>196</v>
      </c>
      <c r="P5" s="455"/>
      <c r="Q5" s="456" t="s">
        <v>197</v>
      </c>
      <c r="R5" s="456"/>
      <c r="S5" s="288"/>
      <c r="T5" s="288"/>
      <c r="U5" s="288"/>
      <c r="V5" s="288"/>
      <c r="W5" s="456" t="s">
        <v>616</v>
      </c>
      <c r="X5" s="456"/>
      <c r="Y5" s="456" t="s">
        <v>617</v>
      </c>
      <c r="Z5" s="456"/>
      <c r="AA5" s="258"/>
      <c r="AB5" s="258"/>
    </row>
    <row r="6" spans="1:28" s="42" customFormat="1" ht="22" customHeight="1" x14ac:dyDescent="0.2">
      <c r="A6" s="419" t="s">
        <v>0</v>
      </c>
      <c r="B6" s="419"/>
      <c r="C6" s="465" t="s">
        <v>1</v>
      </c>
      <c r="D6" s="465"/>
      <c r="E6" s="122" t="s">
        <v>2</v>
      </c>
      <c r="F6" s="122" t="s">
        <v>3</v>
      </c>
      <c r="G6" s="122" t="s">
        <v>59</v>
      </c>
      <c r="H6" s="260"/>
      <c r="I6" s="414" t="s">
        <v>618</v>
      </c>
      <c r="J6" s="415"/>
      <c r="K6" s="459" t="s">
        <v>619</v>
      </c>
      <c r="L6" s="460"/>
      <c r="M6" s="457" t="s">
        <v>620</v>
      </c>
      <c r="N6" s="458"/>
      <c r="O6" s="457" t="s">
        <v>621</v>
      </c>
      <c r="P6" s="458"/>
      <c r="Q6" s="457" t="s">
        <v>622</v>
      </c>
      <c r="R6" s="458"/>
      <c r="S6" s="459" t="s">
        <v>623</v>
      </c>
      <c r="T6" s="460"/>
      <c r="U6" s="459" t="s">
        <v>624</v>
      </c>
      <c r="V6" s="460"/>
      <c r="W6" s="457" t="s">
        <v>625</v>
      </c>
      <c r="X6" s="458"/>
      <c r="Y6" s="459" t="s">
        <v>626</v>
      </c>
      <c r="Z6" s="460"/>
      <c r="AA6" s="414" t="s">
        <v>627</v>
      </c>
      <c r="AB6" s="415"/>
    </row>
    <row r="7" spans="1:28" s="42" customFormat="1" ht="18.75" customHeight="1" x14ac:dyDescent="0.2">
      <c r="A7" s="640" t="s">
        <v>596</v>
      </c>
      <c r="B7" s="640"/>
      <c r="C7" s="640"/>
      <c r="D7" s="640"/>
      <c r="E7" s="640"/>
      <c r="F7" s="640"/>
      <c r="G7" s="640"/>
      <c r="H7" s="260"/>
      <c r="I7" s="136"/>
      <c r="J7" s="137"/>
      <c r="K7" s="419"/>
      <c r="L7" s="419"/>
      <c r="M7" s="419"/>
      <c r="N7" s="419"/>
      <c r="O7" s="419"/>
      <c r="P7" s="419"/>
      <c r="Q7" s="419"/>
      <c r="R7" s="419"/>
      <c r="S7" s="419"/>
      <c r="T7" s="419"/>
      <c r="U7" s="419"/>
      <c r="V7" s="419"/>
      <c r="W7" s="419"/>
      <c r="X7" s="419"/>
      <c r="Y7" s="419"/>
      <c r="Z7" s="419"/>
      <c r="AA7" s="45"/>
      <c r="AB7" s="45"/>
    </row>
    <row r="8" spans="1:28" s="42" customFormat="1" ht="18.75" customHeight="1" x14ac:dyDescent="0.2">
      <c r="A8" s="461">
        <v>1</v>
      </c>
      <c r="B8" s="461" t="s">
        <v>628</v>
      </c>
      <c r="C8" s="412">
        <v>1.1000000000000001</v>
      </c>
      <c r="D8" s="646" t="s">
        <v>629</v>
      </c>
      <c r="E8" s="647"/>
      <c r="F8" s="647"/>
      <c r="G8" s="648"/>
      <c r="H8" s="260"/>
      <c r="I8" s="45"/>
      <c r="J8" s="45"/>
      <c r="K8" s="633"/>
      <c r="L8" s="634"/>
      <c r="M8" s="634"/>
      <c r="N8" s="634"/>
      <c r="O8" s="634"/>
      <c r="P8" s="634"/>
      <c r="Q8" s="634"/>
      <c r="R8" s="635"/>
      <c r="S8" s="464">
        <v>7</v>
      </c>
      <c r="T8" s="45"/>
      <c r="U8" s="45"/>
      <c r="V8" s="45"/>
      <c r="W8" s="633"/>
      <c r="X8" s="634"/>
      <c r="Y8" s="634"/>
      <c r="Z8" s="635"/>
      <c r="AA8" s="45"/>
      <c r="AB8" s="45"/>
    </row>
    <row r="9" spans="1:28" s="42" customFormat="1" ht="18.75" customHeight="1" x14ac:dyDescent="0.2">
      <c r="A9" s="649"/>
      <c r="B9" s="649"/>
      <c r="C9" s="412"/>
      <c r="D9" s="602" t="s">
        <v>630</v>
      </c>
      <c r="E9" s="259" t="s">
        <v>631</v>
      </c>
      <c r="F9" s="45">
        <v>35</v>
      </c>
      <c r="G9" s="45">
        <f t="shared" ref="G9:G15" si="0">$G$16*F9/100</f>
        <v>3.5</v>
      </c>
      <c r="H9" s="260"/>
      <c r="I9" s="45"/>
      <c r="J9" s="45"/>
      <c r="K9" s="464">
        <v>34</v>
      </c>
      <c r="L9" s="45">
        <f>G9</f>
        <v>3.5</v>
      </c>
      <c r="M9" s="45"/>
      <c r="N9" s="45"/>
      <c r="O9" s="464">
        <v>6</v>
      </c>
      <c r="P9" s="45">
        <f>G9</f>
        <v>3.5</v>
      </c>
      <c r="Q9" s="464">
        <v>3</v>
      </c>
      <c r="R9" s="45"/>
      <c r="S9" s="464"/>
      <c r="T9" s="45"/>
      <c r="U9" s="45"/>
      <c r="V9" s="45"/>
      <c r="W9" s="464">
        <v>98</v>
      </c>
      <c r="X9" s="45">
        <f>G9</f>
        <v>3.5</v>
      </c>
      <c r="Y9" s="464">
        <v>6</v>
      </c>
      <c r="Z9" s="45">
        <f>G9</f>
        <v>3.5</v>
      </c>
      <c r="AA9" s="45"/>
      <c r="AB9" s="45"/>
    </row>
    <row r="10" spans="1:28" s="42" customFormat="1" ht="18.75" customHeight="1" x14ac:dyDescent="0.2">
      <c r="A10" s="649"/>
      <c r="B10" s="649"/>
      <c r="C10" s="412"/>
      <c r="D10" s="602"/>
      <c r="E10" s="308" t="s">
        <v>632</v>
      </c>
      <c r="F10" s="256">
        <v>20</v>
      </c>
      <c r="G10" s="256">
        <f t="shared" si="0"/>
        <v>2</v>
      </c>
      <c r="H10" s="260"/>
      <c r="I10" s="45"/>
      <c r="J10" s="45"/>
      <c r="K10" s="464"/>
      <c r="L10" s="45"/>
      <c r="M10" s="45"/>
      <c r="N10" s="45"/>
      <c r="O10" s="464"/>
      <c r="P10" s="45"/>
      <c r="Q10" s="464"/>
      <c r="R10" s="45">
        <f>G10</f>
        <v>2</v>
      </c>
      <c r="S10" s="464"/>
      <c r="T10" s="45"/>
      <c r="U10" s="45"/>
      <c r="V10" s="45"/>
      <c r="W10" s="464"/>
      <c r="X10" s="45"/>
      <c r="Y10" s="464"/>
      <c r="Z10" s="45"/>
      <c r="AA10" s="45"/>
      <c r="AB10" s="45"/>
    </row>
    <row r="11" spans="1:28" s="42" customFormat="1" ht="18.75" customHeight="1" x14ac:dyDescent="0.2">
      <c r="A11" s="649"/>
      <c r="B11" s="649"/>
      <c r="C11" s="412"/>
      <c r="D11" s="602" t="s">
        <v>633</v>
      </c>
      <c r="E11" s="309" t="s">
        <v>634</v>
      </c>
      <c r="F11" s="45">
        <v>35</v>
      </c>
      <c r="G11" s="45">
        <f t="shared" si="0"/>
        <v>3.5</v>
      </c>
      <c r="H11" s="260"/>
      <c r="I11" s="45"/>
      <c r="J11" s="45"/>
      <c r="K11" s="464" t="s">
        <v>635</v>
      </c>
      <c r="L11" s="45">
        <f>G11</f>
        <v>3.5</v>
      </c>
      <c r="M11" s="45"/>
      <c r="N11" s="45"/>
      <c r="O11" s="639" t="s">
        <v>636</v>
      </c>
      <c r="P11" s="45">
        <f>G11</f>
        <v>3.5</v>
      </c>
      <c r="Q11" s="464" t="s">
        <v>637</v>
      </c>
      <c r="R11" s="45">
        <f>G11</f>
        <v>3.5</v>
      </c>
      <c r="S11" s="464"/>
      <c r="T11" s="45"/>
      <c r="U11" s="45"/>
      <c r="V11" s="45"/>
      <c r="W11" s="464" t="s">
        <v>638</v>
      </c>
      <c r="X11" s="45">
        <f>G11</f>
        <v>3.5</v>
      </c>
      <c r="Y11" s="464" t="s">
        <v>639</v>
      </c>
      <c r="Z11" s="45">
        <f>G11</f>
        <v>3.5</v>
      </c>
      <c r="AA11" s="45"/>
      <c r="AB11" s="45"/>
    </row>
    <row r="12" spans="1:28" s="42" customFormat="1" ht="18.75" customHeight="1" x14ac:dyDescent="0.2">
      <c r="A12" s="649"/>
      <c r="B12" s="649"/>
      <c r="C12" s="501"/>
      <c r="D12" s="602"/>
      <c r="E12" s="259" t="s">
        <v>640</v>
      </c>
      <c r="F12" s="256">
        <v>20</v>
      </c>
      <c r="G12" s="256">
        <f t="shared" si="0"/>
        <v>2</v>
      </c>
      <c r="H12" s="260"/>
      <c r="I12" s="45"/>
      <c r="J12" s="45"/>
      <c r="K12" s="464"/>
      <c r="L12" s="45"/>
      <c r="M12" s="45"/>
      <c r="N12" s="45"/>
      <c r="O12" s="639"/>
      <c r="P12" s="45"/>
      <c r="Q12" s="464"/>
      <c r="R12" s="45"/>
      <c r="S12" s="256"/>
      <c r="T12" s="45"/>
      <c r="U12" s="45"/>
      <c r="V12" s="45"/>
      <c r="W12" s="464"/>
      <c r="X12" s="45"/>
      <c r="Y12" s="464"/>
      <c r="Z12" s="45"/>
      <c r="AA12" s="45"/>
      <c r="AB12" s="45"/>
    </row>
    <row r="13" spans="1:28" s="42" customFormat="1" ht="18.75" customHeight="1" x14ac:dyDescent="0.2">
      <c r="A13" s="649"/>
      <c r="B13" s="649"/>
      <c r="C13" s="464">
        <v>1.2</v>
      </c>
      <c r="D13" s="643" t="s">
        <v>641</v>
      </c>
      <c r="E13" s="309" t="s">
        <v>642</v>
      </c>
      <c r="F13" s="45">
        <v>30</v>
      </c>
      <c r="G13" s="45">
        <f t="shared" si="0"/>
        <v>3</v>
      </c>
      <c r="H13" s="260"/>
      <c r="I13" s="45"/>
      <c r="J13" s="45"/>
      <c r="K13" s="464" t="s">
        <v>643</v>
      </c>
      <c r="L13" s="45"/>
      <c r="M13" s="45"/>
      <c r="N13" s="45"/>
      <c r="O13" s="639" t="s">
        <v>644</v>
      </c>
      <c r="P13" s="45"/>
      <c r="Q13" s="639" t="s">
        <v>644</v>
      </c>
      <c r="R13" s="45"/>
      <c r="S13" s="256"/>
      <c r="T13" s="45"/>
      <c r="U13" s="45"/>
      <c r="V13" s="45"/>
      <c r="W13" s="639" t="s">
        <v>645</v>
      </c>
      <c r="X13" s="45"/>
      <c r="Y13" s="464" t="s">
        <v>642</v>
      </c>
      <c r="Z13" s="45">
        <f>G13</f>
        <v>3</v>
      </c>
      <c r="AA13" s="45"/>
      <c r="AB13" s="45"/>
    </row>
    <row r="14" spans="1:28" s="42" customFormat="1" ht="18.75" customHeight="1" x14ac:dyDescent="0.2">
      <c r="A14" s="649"/>
      <c r="B14" s="649"/>
      <c r="C14" s="464"/>
      <c r="D14" s="644"/>
      <c r="E14" s="309" t="s">
        <v>646</v>
      </c>
      <c r="F14" s="135">
        <v>20</v>
      </c>
      <c r="G14" s="256">
        <f t="shared" si="0"/>
        <v>2</v>
      </c>
      <c r="H14" s="260"/>
      <c r="I14" s="45"/>
      <c r="J14" s="45"/>
      <c r="K14" s="464"/>
      <c r="L14" s="45"/>
      <c r="M14" s="45"/>
      <c r="N14" s="45"/>
      <c r="O14" s="639"/>
      <c r="P14" s="45">
        <f>G14</f>
        <v>2</v>
      </c>
      <c r="Q14" s="639"/>
      <c r="R14" s="45">
        <f>G14</f>
        <v>2</v>
      </c>
      <c r="S14" s="256"/>
      <c r="T14" s="45"/>
      <c r="U14" s="45"/>
      <c r="V14" s="45"/>
      <c r="W14" s="639"/>
      <c r="X14" s="45"/>
      <c r="Y14" s="464"/>
      <c r="Z14" s="45"/>
      <c r="AA14" s="45"/>
      <c r="AB14" s="45"/>
    </row>
    <row r="15" spans="1:28" s="42" customFormat="1" ht="18.75" customHeight="1" x14ac:dyDescent="0.2">
      <c r="A15" s="462"/>
      <c r="B15" s="462"/>
      <c r="C15" s="464"/>
      <c r="D15" s="645"/>
      <c r="E15" s="309" t="s">
        <v>647</v>
      </c>
      <c r="F15" s="256">
        <v>10</v>
      </c>
      <c r="G15" s="256">
        <f t="shared" si="0"/>
        <v>1</v>
      </c>
      <c r="H15" s="260"/>
      <c r="I15" s="45"/>
      <c r="J15" s="45"/>
      <c r="K15" s="464"/>
      <c r="L15" s="45">
        <f>G15</f>
        <v>1</v>
      </c>
      <c r="M15" s="45"/>
      <c r="N15" s="45"/>
      <c r="O15" s="639"/>
      <c r="P15" s="45"/>
      <c r="Q15" s="639"/>
      <c r="R15" s="45"/>
      <c r="S15" s="256"/>
      <c r="T15" s="45"/>
      <c r="U15" s="45"/>
      <c r="V15" s="45"/>
      <c r="W15" s="639"/>
      <c r="X15" s="45">
        <f>G15</f>
        <v>1</v>
      </c>
      <c r="Y15" s="464"/>
      <c r="Z15" s="45"/>
      <c r="AA15" s="45"/>
      <c r="AB15" s="45"/>
    </row>
    <row r="16" spans="1:28" s="42" customFormat="1" ht="18.75" customHeight="1" x14ac:dyDescent="0.2">
      <c r="A16" s="432" t="s">
        <v>79</v>
      </c>
      <c r="B16" s="432"/>
      <c r="C16" s="432"/>
      <c r="D16" s="432"/>
      <c r="E16" s="432"/>
      <c r="F16" s="122">
        <f>F9+F11+F13</f>
        <v>100</v>
      </c>
      <c r="G16" s="122">
        <v>10</v>
      </c>
      <c r="H16" s="260"/>
      <c r="I16" s="122"/>
      <c r="J16" s="122"/>
      <c r="K16" s="472">
        <f>SUM(L9:L15)</f>
        <v>8</v>
      </c>
      <c r="L16" s="473"/>
      <c r="M16" s="122"/>
      <c r="N16" s="122"/>
      <c r="O16" s="472">
        <f>SUM(P9:P15)</f>
        <v>9</v>
      </c>
      <c r="P16" s="473"/>
      <c r="Q16" s="472">
        <f>SUM(R9:R15)</f>
        <v>7.5</v>
      </c>
      <c r="R16" s="473"/>
      <c r="S16" s="122"/>
      <c r="T16" s="122"/>
      <c r="U16" s="122"/>
      <c r="V16" s="122"/>
      <c r="W16" s="472">
        <f>SUM(X9:X15)</f>
        <v>8</v>
      </c>
      <c r="X16" s="473"/>
      <c r="Y16" s="472">
        <f>SUM(Z9:Z15)</f>
        <v>10</v>
      </c>
      <c r="Z16" s="473"/>
      <c r="AA16" s="122"/>
      <c r="AB16" s="122"/>
    </row>
    <row r="17" spans="1:28" s="42" customFormat="1" ht="18.75" customHeight="1" x14ac:dyDescent="0.2">
      <c r="A17" s="641" t="s">
        <v>648</v>
      </c>
      <c r="B17" s="641"/>
      <c r="C17" s="641"/>
      <c r="D17" s="641"/>
      <c r="E17" s="641"/>
      <c r="F17" s="641"/>
      <c r="G17" s="642"/>
      <c r="H17" s="260"/>
      <c r="I17" s="45"/>
      <c r="J17" s="45"/>
      <c r="K17" s="636"/>
      <c r="L17" s="637"/>
      <c r="M17" s="637"/>
      <c r="N17" s="637"/>
      <c r="O17" s="637"/>
      <c r="P17" s="637"/>
      <c r="Q17" s="637"/>
      <c r="R17" s="637"/>
      <c r="S17" s="637"/>
      <c r="T17" s="637"/>
      <c r="U17" s="637"/>
      <c r="V17" s="637"/>
      <c r="W17" s="637"/>
      <c r="X17" s="637"/>
      <c r="Y17" s="637"/>
      <c r="Z17" s="638"/>
      <c r="AA17" s="45"/>
      <c r="AB17" s="45"/>
    </row>
    <row r="18" spans="1:28" s="42" customFormat="1" ht="18.75" customHeight="1" x14ac:dyDescent="0.2">
      <c r="A18" s="461">
        <v>2</v>
      </c>
      <c r="B18" s="461" t="s">
        <v>649</v>
      </c>
      <c r="C18" s="500">
        <v>2.1</v>
      </c>
      <c r="D18" s="650" t="s">
        <v>650</v>
      </c>
      <c r="E18" s="259" t="s">
        <v>651</v>
      </c>
      <c r="F18" s="45">
        <v>25</v>
      </c>
      <c r="G18" s="45">
        <f>$G$26*F18/100</f>
        <v>1.25</v>
      </c>
      <c r="H18" s="260"/>
      <c r="I18" s="45"/>
      <c r="J18" s="45"/>
      <c r="K18" s="500" t="s">
        <v>652</v>
      </c>
      <c r="L18" s="45">
        <f>G18</f>
        <v>1.25</v>
      </c>
      <c r="M18" s="45"/>
      <c r="N18" s="45"/>
      <c r="O18" s="500" t="s">
        <v>652</v>
      </c>
      <c r="P18" s="45">
        <f>G18</f>
        <v>1.25</v>
      </c>
      <c r="Q18" s="500" t="s">
        <v>652</v>
      </c>
      <c r="R18" s="45">
        <f>G18</f>
        <v>1.25</v>
      </c>
      <c r="S18" s="500" t="s">
        <v>653</v>
      </c>
      <c r="T18" s="45"/>
      <c r="U18" s="45"/>
      <c r="V18" s="45"/>
      <c r="W18" s="500" t="s">
        <v>423</v>
      </c>
      <c r="X18" s="45"/>
      <c r="Y18" s="500" t="s">
        <v>652</v>
      </c>
      <c r="Z18" s="45">
        <f>G18</f>
        <v>1.25</v>
      </c>
      <c r="AA18" s="45"/>
      <c r="AB18" s="45"/>
    </row>
    <row r="19" spans="1:28" s="42" customFormat="1" ht="18.75" customHeight="1" x14ac:dyDescent="0.2">
      <c r="A19" s="649"/>
      <c r="B19" s="649"/>
      <c r="C19" s="501"/>
      <c r="D19" s="651"/>
      <c r="E19" s="259" t="s">
        <v>654</v>
      </c>
      <c r="F19" s="256">
        <v>10</v>
      </c>
      <c r="G19" s="256">
        <f t="shared" ref="G19:G25" si="1">$G$26*F19/100</f>
        <v>0.5</v>
      </c>
      <c r="H19" s="260"/>
      <c r="I19" s="45"/>
      <c r="J19" s="45"/>
      <c r="K19" s="501"/>
      <c r="L19" s="45"/>
      <c r="M19" s="45"/>
      <c r="N19" s="45"/>
      <c r="O19" s="501"/>
      <c r="P19" s="45"/>
      <c r="Q19" s="501"/>
      <c r="R19" s="45"/>
      <c r="S19" s="501"/>
      <c r="T19" s="45"/>
      <c r="U19" s="45"/>
      <c r="V19" s="45"/>
      <c r="W19" s="501"/>
      <c r="X19" s="45">
        <v>0</v>
      </c>
      <c r="Y19" s="501"/>
      <c r="Z19" s="45"/>
      <c r="AA19" s="45"/>
      <c r="AB19" s="45"/>
    </row>
    <row r="20" spans="1:28" s="42" customFormat="1" ht="18.75" customHeight="1" x14ac:dyDescent="0.2">
      <c r="A20" s="649"/>
      <c r="B20" s="649"/>
      <c r="C20" s="500">
        <v>2.2000000000000002</v>
      </c>
      <c r="D20" s="650" t="s">
        <v>131</v>
      </c>
      <c r="E20" s="259" t="s">
        <v>655</v>
      </c>
      <c r="F20" s="45">
        <v>25</v>
      </c>
      <c r="G20" s="45">
        <f t="shared" si="1"/>
        <v>1.25</v>
      </c>
      <c r="H20" s="260"/>
      <c r="I20" s="45"/>
      <c r="J20" s="45"/>
      <c r="K20" s="500" t="s">
        <v>656</v>
      </c>
      <c r="L20" s="45">
        <f>G20</f>
        <v>1.25</v>
      </c>
      <c r="M20" s="45"/>
      <c r="N20" s="45"/>
      <c r="O20" s="500" t="s">
        <v>657</v>
      </c>
      <c r="P20" s="45">
        <f>G20</f>
        <v>1.25</v>
      </c>
      <c r="Q20" s="500" t="s">
        <v>135</v>
      </c>
      <c r="R20" s="45">
        <f>G20</f>
        <v>1.25</v>
      </c>
      <c r="S20" s="500" t="s">
        <v>134</v>
      </c>
      <c r="T20" s="45"/>
      <c r="U20" s="45"/>
      <c r="V20" s="45"/>
      <c r="W20" s="500" t="s">
        <v>658</v>
      </c>
      <c r="X20" s="45">
        <f>G20</f>
        <v>1.25</v>
      </c>
      <c r="Y20" s="500" t="s">
        <v>659</v>
      </c>
      <c r="Z20" s="45">
        <f>G20</f>
        <v>1.25</v>
      </c>
      <c r="AA20" s="45"/>
      <c r="AB20" s="45"/>
    </row>
    <row r="21" spans="1:28" s="42" customFormat="1" ht="18.75" customHeight="1" x14ac:dyDescent="0.2">
      <c r="A21" s="649"/>
      <c r="B21" s="649"/>
      <c r="C21" s="501"/>
      <c r="D21" s="651"/>
      <c r="E21" s="259" t="s">
        <v>660</v>
      </c>
      <c r="F21" s="256">
        <v>10</v>
      </c>
      <c r="G21" s="256">
        <f t="shared" si="1"/>
        <v>0.5</v>
      </c>
      <c r="H21" s="260"/>
      <c r="I21" s="45"/>
      <c r="J21" s="45"/>
      <c r="K21" s="501"/>
      <c r="L21" s="45"/>
      <c r="M21" s="45"/>
      <c r="N21" s="45"/>
      <c r="O21" s="501"/>
      <c r="P21" s="45"/>
      <c r="Q21" s="501"/>
      <c r="R21" s="45"/>
      <c r="S21" s="501"/>
      <c r="T21" s="45"/>
      <c r="U21" s="45"/>
      <c r="V21" s="45"/>
      <c r="W21" s="501"/>
      <c r="X21" s="45"/>
      <c r="Y21" s="501"/>
      <c r="Z21" s="45"/>
      <c r="AA21" s="45"/>
      <c r="AB21" s="45"/>
    </row>
    <row r="22" spans="1:28" s="42" customFormat="1" ht="18.75" customHeight="1" x14ac:dyDescent="0.2">
      <c r="A22" s="649"/>
      <c r="B22" s="649"/>
      <c r="C22" s="500">
        <v>2.2999999999999998</v>
      </c>
      <c r="D22" s="650" t="s">
        <v>661</v>
      </c>
      <c r="E22" s="272" t="s">
        <v>141</v>
      </c>
      <c r="F22" s="45">
        <v>25</v>
      </c>
      <c r="G22" s="45">
        <f t="shared" si="1"/>
        <v>1.25</v>
      </c>
      <c r="H22" s="260"/>
      <c r="I22" s="45"/>
      <c r="J22" s="45"/>
      <c r="K22" s="500" t="s">
        <v>141</v>
      </c>
      <c r="L22" s="45">
        <f>G22</f>
        <v>1.25</v>
      </c>
      <c r="M22" s="45"/>
      <c r="N22" s="45"/>
      <c r="O22" s="500" t="s">
        <v>141</v>
      </c>
      <c r="P22" s="45">
        <f>G22</f>
        <v>1.25</v>
      </c>
      <c r="Q22" s="500" t="s">
        <v>141</v>
      </c>
      <c r="R22" s="45">
        <f>G22</f>
        <v>1.25</v>
      </c>
      <c r="S22" s="500" t="s">
        <v>141</v>
      </c>
      <c r="T22" s="45"/>
      <c r="U22" s="45"/>
      <c r="V22" s="45"/>
      <c r="W22" s="500" t="s">
        <v>141</v>
      </c>
      <c r="X22" s="45">
        <f>G22</f>
        <v>1.25</v>
      </c>
      <c r="Y22" s="500" t="s">
        <v>141</v>
      </c>
      <c r="Z22" s="45">
        <f>G22</f>
        <v>1.25</v>
      </c>
      <c r="AA22" s="45"/>
      <c r="AB22" s="45"/>
    </row>
    <row r="23" spans="1:28" s="42" customFormat="1" ht="18.75" customHeight="1" x14ac:dyDescent="0.2">
      <c r="A23" s="649"/>
      <c r="B23" s="649"/>
      <c r="C23" s="501"/>
      <c r="D23" s="651"/>
      <c r="E23" s="272" t="s">
        <v>89</v>
      </c>
      <c r="F23" s="256">
        <v>0</v>
      </c>
      <c r="G23" s="256">
        <f t="shared" si="1"/>
        <v>0</v>
      </c>
      <c r="H23" s="260"/>
      <c r="I23" s="45"/>
      <c r="J23" s="45"/>
      <c r="K23" s="501"/>
      <c r="L23" s="45"/>
      <c r="M23" s="45"/>
      <c r="N23" s="45"/>
      <c r="O23" s="501"/>
      <c r="P23" s="45"/>
      <c r="Q23" s="501"/>
      <c r="R23" s="45"/>
      <c r="S23" s="501"/>
      <c r="T23" s="45"/>
      <c r="U23" s="45"/>
      <c r="V23" s="45"/>
      <c r="W23" s="501"/>
      <c r="X23" s="45"/>
      <c r="Y23" s="501"/>
      <c r="Z23" s="45"/>
      <c r="AA23" s="45"/>
      <c r="AB23" s="45"/>
    </row>
    <row r="24" spans="1:28" s="42" customFormat="1" ht="21.75" customHeight="1" x14ac:dyDescent="0.2">
      <c r="A24" s="649"/>
      <c r="B24" s="649"/>
      <c r="C24" s="500">
        <v>2.4</v>
      </c>
      <c r="D24" s="650" t="s">
        <v>662</v>
      </c>
      <c r="E24" s="272" t="s">
        <v>141</v>
      </c>
      <c r="F24" s="45">
        <v>25</v>
      </c>
      <c r="G24" s="45">
        <f t="shared" si="1"/>
        <v>1.25</v>
      </c>
      <c r="H24" s="260"/>
      <c r="I24" s="45"/>
      <c r="J24" s="45"/>
      <c r="K24" s="500" t="s">
        <v>141</v>
      </c>
      <c r="L24" s="45">
        <f>G24</f>
        <v>1.25</v>
      </c>
      <c r="M24" s="45"/>
      <c r="N24" s="45"/>
      <c r="O24" s="500" t="s">
        <v>89</v>
      </c>
      <c r="P24" s="45"/>
      <c r="Q24" s="500" t="s">
        <v>141</v>
      </c>
      <c r="R24" s="45">
        <f>G24</f>
        <v>1.25</v>
      </c>
      <c r="S24" s="500" t="s">
        <v>141</v>
      </c>
      <c r="T24" s="45"/>
      <c r="U24" s="45"/>
      <c r="V24" s="45"/>
      <c r="W24" s="500" t="s">
        <v>89</v>
      </c>
      <c r="X24" s="45"/>
      <c r="Y24" s="500" t="s">
        <v>141</v>
      </c>
      <c r="Z24" s="45">
        <f>G24</f>
        <v>1.25</v>
      </c>
      <c r="AA24" s="45"/>
      <c r="AB24" s="45"/>
    </row>
    <row r="25" spans="1:28" s="42" customFormat="1" ht="21.75" customHeight="1" x14ac:dyDescent="0.2">
      <c r="A25" s="462"/>
      <c r="B25" s="462"/>
      <c r="C25" s="501"/>
      <c r="D25" s="651"/>
      <c r="E25" s="272" t="s">
        <v>89</v>
      </c>
      <c r="F25" s="256">
        <v>0</v>
      </c>
      <c r="G25" s="256">
        <f t="shared" si="1"/>
        <v>0</v>
      </c>
      <c r="H25" s="260"/>
      <c r="I25" s="45"/>
      <c r="J25" s="45"/>
      <c r="K25" s="501"/>
      <c r="L25" s="45"/>
      <c r="M25" s="45"/>
      <c r="N25" s="45"/>
      <c r="O25" s="501"/>
      <c r="P25" s="45">
        <f>G25</f>
        <v>0</v>
      </c>
      <c r="Q25" s="501"/>
      <c r="R25" s="45"/>
      <c r="S25" s="501"/>
      <c r="T25" s="45"/>
      <c r="U25" s="45"/>
      <c r="V25" s="45"/>
      <c r="W25" s="501"/>
      <c r="X25" s="45">
        <f>G25</f>
        <v>0</v>
      </c>
      <c r="Y25" s="501"/>
      <c r="Z25" s="45"/>
      <c r="AA25" s="45"/>
      <c r="AB25" s="45"/>
    </row>
    <row r="26" spans="1:28" s="42" customFormat="1" ht="21.75" customHeight="1" x14ac:dyDescent="0.2">
      <c r="A26" s="432" t="s">
        <v>79</v>
      </c>
      <c r="B26" s="432"/>
      <c r="C26" s="432"/>
      <c r="D26" s="432"/>
      <c r="E26" s="432"/>
      <c r="F26" s="122">
        <v>100</v>
      </c>
      <c r="G26" s="122">
        <v>5</v>
      </c>
      <c r="H26" s="260"/>
      <c r="I26" s="122"/>
      <c r="J26" s="122"/>
      <c r="K26" s="472">
        <f>SUM(L18:L25)</f>
        <v>5</v>
      </c>
      <c r="L26" s="473"/>
      <c r="M26" s="122"/>
      <c r="N26" s="122"/>
      <c r="O26" s="472">
        <f>SUM(P18:P25)</f>
        <v>3.75</v>
      </c>
      <c r="P26" s="473"/>
      <c r="Q26" s="472">
        <f>SUM(R18:R25)</f>
        <v>5</v>
      </c>
      <c r="R26" s="473"/>
      <c r="S26" s="122"/>
      <c r="T26" s="122"/>
      <c r="U26" s="122"/>
      <c r="V26" s="122"/>
      <c r="W26" s="472">
        <f>SUM(X18:X25)</f>
        <v>2.5</v>
      </c>
      <c r="X26" s="473"/>
      <c r="Y26" s="472">
        <f>SUM(Z18:Z25)</f>
        <v>5</v>
      </c>
      <c r="Z26" s="473"/>
      <c r="AA26" s="122"/>
      <c r="AB26" s="122"/>
    </row>
    <row r="27" spans="1:28" s="42" customFormat="1" ht="18.75" customHeight="1" x14ac:dyDescent="0.2">
      <c r="A27" s="641" t="s">
        <v>598</v>
      </c>
      <c r="B27" s="641"/>
      <c r="C27" s="641"/>
      <c r="D27" s="641"/>
      <c r="E27" s="641"/>
      <c r="F27" s="641"/>
      <c r="G27" s="642"/>
      <c r="H27" s="260"/>
      <c r="I27" s="45"/>
      <c r="J27" s="45"/>
      <c r="K27" s="636"/>
      <c r="L27" s="637"/>
      <c r="M27" s="637"/>
      <c r="N27" s="637"/>
      <c r="O27" s="637"/>
      <c r="P27" s="637"/>
      <c r="Q27" s="637"/>
      <c r="R27" s="637"/>
      <c r="S27" s="637"/>
      <c r="T27" s="637"/>
      <c r="U27" s="637"/>
      <c r="V27" s="637"/>
      <c r="W27" s="637"/>
      <c r="X27" s="637"/>
      <c r="Y27" s="637"/>
      <c r="Z27" s="638"/>
      <c r="AA27" s="45"/>
      <c r="AB27" s="45"/>
    </row>
    <row r="28" spans="1:28" s="42" customFormat="1" ht="33" customHeight="1" x14ac:dyDescent="0.2">
      <c r="A28" s="419">
        <v>3</v>
      </c>
      <c r="B28" s="419" t="s">
        <v>663</v>
      </c>
      <c r="C28" s="464">
        <v>3.1</v>
      </c>
      <c r="D28" s="440" t="s">
        <v>145</v>
      </c>
      <c r="E28" s="259" t="s">
        <v>146</v>
      </c>
      <c r="F28" s="45">
        <v>50</v>
      </c>
      <c r="G28" s="45">
        <f>$G$33*F28/100</f>
        <v>2.5</v>
      </c>
      <c r="H28" s="260"/>
      <c r="I28" s="45"/>
      <c r="J28" s="45"/>
      <c r="K28" s="500" t="s">
        <v>146</v>
      </c>
      <c r="L28" s="45">
        <f>G28</f>
        <v>2.5</v>
      </c>
      <c r="M28" s="45"/>
      <c r="N28" s="45"/>
      <c r="O28" s="500" t="s">
        <v>146</v>
      </c>
      <c r="P28" s="45">
        <f>G28</f>
        <v>2.5</v>
      </c>
      <c r="Q28" s="500" t="s">
        <v>146</v>
      </c>
      <c r="R28" s="45">
        <f>G28</f>
        <v>2.5</v>
      </c>
      <c r="S28" s="500" t="s">
        <v>146</v>
      </c>
      <c r="T28" s="45"/>
      <c r="U28" s="45"/>
      <c r="V28" s="45"/>
      <c r="W28" s="500" t="s">
        <v>148</v>
      </c>
      <c r="X28" s="45"/>
      <c r="Y28" s="500" t="s">
        <v>146</v>
      </c>
      <c r="Z28" s="45">
        <f>G28</f>
        <v>2.5</v>
      </c>
      <c r="AA28" s="45"/>
      <c r="AB28" s="45"/>
    </row>
    <row r="29" spans="1:28" s="42" customFormat="1" ht="30.75" customHeight="1" x14ac:dyDescent="0.2">
      <c r="A29" s="419"/>
      <c r="B29" s="419"/>
      <c r="C29" s="464"/>
      <c r="D29" s="440"/>
      <c r="E29" s="259" t="s">
        <v>148</v>
      </c>
      <c r="F29" s="256">
        <v>25</v>
      </c>
      <c r="G29" s="256">
        <f t="shared" ref="G29:G32" si="2">$G$33*F29/100</f>
        <v>1.25</v>
      </c>
      <c r="H29" s="260"/>
      <c r="I29" s="45"/>
      <c r="J29" s="45"/>
      <c r="K29" s="412"/>
      <c r="L29" s="45"/>
      <c r="M29" s="45"/>
      <c r="N29" s="45"/>
      <c r="O29" s="412"/>
      <c r="P29" s="45"/>
      <c r="Q29" s="412"/>
      <c r="R29" s="45"/>
      <c r="S29" s="412"/>
      <c r="T29" s="45"/>
      <c r="U29" s="45"/>
      <c r="V29" s="45"/>
      <c r="W29" s="412"/>
      <c r="X29" s="45">
        <f>G29</f>
        <v>1.25</v>
      </c>
      <c r="Y29" s="412"/>
      <c r="Z29" s="45"/>
      <c r="AA29" s="45"/>
      <c r="AB29" s="45"/>
    </row>
    <row r="30" spans="1:28" s="42" customFormat="1" ht="18.75" customHeight="1" x14ac:dyDescent="0.2">
      <c r="A30" s="419"/>
      <c r="B30" s="419"/>
      <c r="C30" s="464"/>
      <c r="D30" s="440"/>
      <c r="E30" s="259" t="s">
        <v>149</v>
      </c>
      <c r="F30" s="256">
        <v>0</v>
      </c>
      <c r="G30" s="256">
        <f t="shared" si="2"/>
        <v>0</v>
      </c>
      <c r="H30" s="260"/>
      <c r="I30" s="45"/>
      <c r="J30" s="45"/>
      <c r="K30" s="501"/>
      <c r="L30" s="45"/>
      <c r="M30" s="45"/>
      <c r="N30" s="45"/>
      <c r="O30" s="501"/>
      <c r="P30" s="45"/>
      <c r="Q30" s="501"/>
      <c r="R30" s="45"/>
      <c r="S30" s="501"/>
      <c r="T30" s="45"/>
      <c r="U30" s="45"/>
      <c r="V30" s="45"/>
      <c r="W30" s="501"/>
      <c r="X30" s="45"/>
      <c r="Y30" s="501"/>
      <c r="Z30" s="45"/>
      <c r="AA30" s="45"/>
      <c r="AB30" s="45"/>
    </row>
    <row r="31" spans="1:28" s="42" customFormat="1" ht="18.75" customHeight="1" x14ac:dyDescent="0.2">
      <c r="A31" s="419"/>
      <c r="B31" s="419"/>
      <c r="C31" s="464">
        <v>3.2</v>
      </c>
      <c r="D31" s="440" t="s">
        <v>150</v>
      </c>
      <c r="E31" s="259" t="s">
        <v>664</v>
      </c>
      <c r="F31" s="45">
        <v>50</v>
      </c>
      <c r="G31" s="45">
        <f t="shared" si="2"/>
        <v>2.5</v>
      </c>
      <c r="H31" s="260"/>
      <c r="I31" s="45"/>
      <c r="J31" s="45"/>
      <c r="K31" s="500" t="s">
        <v>665</v>
      </c>
      <c r="L31" s="45">
        <f>G31</f>
        <v>2.5</v>
      </c>
      <c r="M31" s="45"/>
      <c r="N31" s="45"/>
      <c r="O31" s="500" t="s">
        <v>666</v>
      </c>
      <c r="P31" s="45"/>
      <c r="Q31" s="500" t="s">
        <v>667</v>
      </c>
      <c r="R31" s="45">
        <f>G31</f>
        <v>2.5</v>
      </c>
      <c r="S31" s="500" t="s">
        <v>666</v>
      </c>
      <c r="T31" s="45"/>
      <c r="U31" s="45"/>
      <c r="V31" s="45"/>
      <c r="W31" s="500" t="s">
        <v>666</v>
      </c>
      <c r="X31" s="45"/>
      <c r="Y31" s="500" t="s">
        <v>668</v>
      </c>
      <c r="Z31" s="45">
        <f>G31</f>
        <v>2.5</v>
      </c>
      <c r="AA31" s="45"/>
      <c r="AB31" s="45"/>
    </row>
    <row r="32" spans="1:28" s="42" customFormat="1" ht="18.75" customHeight="1" x14ac:dyDescent="0.2">
      <c r="A32" s="419"/>
      <c r="B32" s="419"/>
      <c r="C32" s="464"/>
      <c r="D32" s="440"/>
      <c r="E32" s="259" t="s">
        <v>669</v>
      </c>
      <c r="F32" s="256">
        <v>25</v>
      </c>
      <c r="G32" s="256">
        <f t="shared" si="2"/>
        <v>1.25</v>
      </c>
      <c r="H32" s="260"/>
      <c r="I32" s="45"/>
      <c r="J32" s="45"/>
      <c r="K32" s="501"/>
      <c r="L32" s="45"/>
      <c r="M32" s="45"/>
      <c r="N32" s="45"/>
      <c r="O32" s="501"/>
      <c r="P32" s="45">
        <f>G32</f>
        <v>1.25</v>
      </c>
      <c r="Q32" s="501"/>
      <c r="R32" s="45"/>
      <c r="S32" s="501"/>
      <c r="T32" s="45"/>
      <c r="U32" s="45"/>
      <c r="V32" s="45"/>
      <c r="W32" s="501"/>
      <c r="X32" s="45">
        <f>G32</f>
        <v>1.25</v>
      </c>
      <c r="Y32" s="501"/>
      <c r="Z32" s="45"/>
      <c r="AA32" s="45"/>
      <c r="AB32" s="45"/>
    </row>
    <row r="33" spans="1:28" s="42" customFormat="1" ht="18.75" customHeight="1" x14ac:dyDescent="0.2">
      <c r="A33" s="432" t="s">
        <v>79</v>
      </c>
      <c r="B33" s="432"/>
      <c r="C33" s="432"/>
      <c r="D33" s="432"/>
      <c r="E33" s="432"/>
      <c r="F33" s="122">
        <v>100</v>
      </c>
      <c r="G33" s="122">
        <v>5</v>
      </c>
      <c r="H33" s="260"/>
      <c r="I33" s="122"/>
      <c r="J33" s="122"/>
      <c r="K33" s="472">
        <f>SUM(L28:L32)</f>
        <v>5</v>
      </c>
      <c r="L33" s="473"/>
      <c r="M33" s="122"/>
      <c r="N33" s="122"/>
      <c r="O33" s="472">
        <f>SUM(P28:P32)</f>
        <v>3.75</v>
      </c>
      <c r="P33" s="473"/>
      <c r="Q33" s="472">
        <f>SUM(R28:R32)</f>
        <v>5</v>
      </c>
      <c r="R33" s="473"/>
      <c r="S33" s="122"/>
      <c r="T33" s="122"/>
      <c r="U33" s="122"/>
      <c r="V33" s="122"/>
      <c r="W33" s="472">
        <f>SUM(X28:X32)</f>
        <v>2.5</v>
      </c>
      <c r="X33" s="473"/>
      <c r="Y33" s="472">
        <f>SUM(Z28:Z32)</f>
        <v>5</v>
      </c>
      <c r="Z33" s="473"/>
      <c r="AA33" s="122"/>
      <c r="AB33" s="122"/>
    </row>
    <row r="34" spans="1:28" s="42" customFormat="1" ht="18.75" customHeight="1" x14ac:dyDescent="0.2">
      <c r="A34" s="641" t="s">
        <v>670</v>
      </c>
      <c r="B34" s="641"/>
      <c r="C34" s="641"/>
      <c r="D34" s="641"/>
      <c r="E34" s="641"/>
      <c r="F34" s="641"/>
      <c r="G34" s="642"/>
      <c r="H34" s="260"/>
      <c r="I34" s="45"/>
      <c r="J34" s="45"/>
      <c r="K34" s="636"/>
      <c r="L34" s="637"/>
      <c r="M34" s="637"/>
      <c r="N34" s="637"/>
      <c r="O34" s="637"/>
      <c r="P34" s="637"/>
      <c r="Q34" s="637"/>
      <c r="R34" s="637"/>
      <c r="S34" s="637"/>
      <c r="T34" s="637"/>
      <c r="U34" s="637"/>
      <c r="V34" s="637"/>
      <c r="W34" s="637"/>
      <c r="X34" s="637"/>
      <c r="Y34" s="637"/>
      <c r="Z34" s="638"/>
      <c r="AA34" s="45"/>
      <c r="AB34" s="45"/>
    </row>
    <row r="35" spans="1:28" s="42" customFormat="1" ht="18.75" customHeight="1" x14ac:dyDescent="0.2">
      <c r="A35" s="419">
        <v>4</v>
      </c>
      <c r="B35" s="419" t="s">
        <v>671</v>
      </c>
      <c r="C35" s="464">
        <v>4.0999999999999996</v>
      </c>
      <c r="D35" s="463" t="s">
        <v>672</v>
      </c>
      <c r="E35" s="272" t="s">
        <v>141</v>
      </c>
      <c r="F35" s="45">
        <v>25</v>
      </c>
      <c r="G35" s="45">
        <f>$G$43*F35/100</f>
        <v>1.25</v>
      </c>
      <c r="H35" s="260"/>
      <c r="I35" s="45"/>
      <c r="J35" s="45"/>
      <c r="K35" s="500" t="s">
        <v>141</v>
      </c>
      <c r="L35" s="45">
        <f>G35</f>
        <v>1.25</v>
      </c>
      <c r="M35" s="45"/>
      <c r="N35" s="45"/>
      <c r="O35" s="500" t="s">
        <v>89</v>
      </c>
      <c r="P35" s="45"/>
      <c r="Q35" s="500" t="s">
        <v>141</v>
      </c>
      <c r="R35" s="45">
        <f>G35</f>
        <v>1.25</v>
      </c>
      <c r="S35" s="500" t="s">
        <v>141</v>
      </c>
      <c r="T35" s="45"/>
      <c r="U35" s="45"/>
      <c r="V35" s="45"/>
      <c r="W35" s="500" t="s">
        <v>89</v>
      </c>
      <c r="X35" s="45"/>
      <c r="Y35" s="500" t="s">
        <v>141</v>
      </c>
      <c r="Z35" s="45">
        <f>G35</f>
        <v>1.25</v>
      </c>
      <c r="AA35" s="45"/>
      <c r="AB35" s="45"/>
    </row>
    <row r="36" spans="1:28" s="42" customFormat="1" ht="18.75" customHeight="1" x14ac:dyDescent="0.2">
      <c r="A36" s="419"/>
      <c r="B36" s="419"/>
      <c r="C36" s="464"/>
      <c r="D36" s="463"/>
      <c r="E36" s="272" t="s">
        <v>89</v>
      </c>
      <c r="F36" s="256">
        <v>0</v>
      </c>
      <c r="G36" s="256">
        <f>$G$43*F36/100</f>
        <v>0</v>
      </c>
      <c r="H36" s="260"/>
      <c r="I36" s="45"/>
      <c r="J36" s="45"/>
      <c r="K36" s="501"/>
      <c r="L36" s="45"/>
      <c r="M36" s="45"/>
      <c r="N36" s="45"/>
      <c r="O36" s="501"/>
      <c r="P36" s="45">
        <f>G36</f>
        <v>0</v>
      </c>
      <c r="Q36" s="501"/>
      <c r="R36" s="45"/>
      <c r="S36" s="501"/>
      <c r="T36" s="45"/>
      <c r="U36" s="45"/>
      <c r="V36" s="45"/>
      <c r="W36" s="501"/>
      <c r="X36" s="45">
        <f>G36</f>
        <v>0</v>
      </c>
      <c r="Y36" s="501"/>
      <c r="Z36" s="45"/>
      <c r="AA36" s="45"/>
      <c r="AB36" s="45"/>
    </row>
    <row r="37" spans="1:28" s="42" customFormat="1" ht="18.75" customHeight="1" x14ac:dyDescent="0.2">
      <c r="A37" s="419"/>
      <c r="B37" s="419"/>
      <c r="C37" s="464">
        <v>4.2</v>
      </c>
      <c r="D37" s="463" t="s">
        <v>673</v>
      </c>
      <c r="E37" s="272" t="s">
        <v>141</v>
      </c>
      <c r="F37" s="45">
        <v>25</v>
      </c>
      <c r="G37" s="45">
        <f>$G$43*F37/100</f>
        <v>1.25</v>
      </c>
      <c r="H37" s="260"/>
      <c r="I37" s="45"/>
      <c r="J37" s="45"/>
      <c r="K37" s="500" t="s">
        <v>141</v>
      </c>
      <c r="L37" s="45">
        <f>G37</f>
        <v>1.25</v>
      </c>
      <c r="M37" s="45"/>
      <c r="N37" s="45"/>
      <c r="O37" s="500" t="s">
        <v>89</v>
      </c>
      <c r="P37" s="45"/>
      <c r="Q37" s="500" t="s">
        <v>141</v>
      </c>
      <c r="R37" s="45">
        <f>G37</f>
        <v>1.25</v>
      </c>
      <c r="S37" s="500" t="s">
        <v>141</v>
      </c>
      <c r="T37" s="45"/>
      <c r="U37" s="45"/>
      <c r="V37" s="45"/>
      <c r="W37" s="500" t="s">
        <v>89</v>
      </c>
      <c r="X37" s="45"/>
      <c r="Y37" s="500" t="s">
        <v>141</v>
      </c>
      <c r="Z37" s="45">
        <f>G37</f>
        <v>1.25</v>
      </c>
      <c r="AA37" s="45"/>
      <c r="AB37" s="45"/>
    </row>
    <row r="38" spans="1:28" s="42" customFormat="1" ht="18.75" customHeight="1" x14ac:dyDescent="0.2">
      <c r="A38" s="419"/>
      <c r="B38" s="419"/>
      <c r="C38" s="464"/>
      <c r="D38" s="463"/>
      <c r="E38" s="272" t="s">
        <v>89</v>
      </c>
      <c r="F38" s="256">
        <v>0</v>
      </c>
      <c r="G38" s="256">
        <f t="shared" ref="G38:G40" si="3">$G$43*F38/100</f>
        <v>0</v>
      </c>
      <c r="H38" s="260"/>
      <c r="I38" s="45"/>
      <c r="J38" s="45"/>
      <c r="K38" s="501"/>
      <c r="L38" s="45"/>
      <c r="M38" s="45"/>
      <c r="N38" s="45"/>
      <c r="O38" s="501"/>
      <c r="P38" s="45">
        <f>G38</f>
        <v>0</v>
      </c>
      <c r="Q38" s="501"/>
      <c r="R38" s="45"/>
      <c r="S38" s="501"/>
      <c r="T38" s="45"/>
      <c r="U38" s="45"/>
      <c r="V38" s="45"/>
      <c r="W38" s="501"/>
      <c r="X38" s="45">
        <f>G38</f>
        <v>0</v>
      </c>
      <c r="Y38" s="501"/>
      <c r="Z38" s="45"/>
      <c r="AA38" s="45"/>
      <c r="AB38" s="45"/>
    </row>
    <row r="39" spans="1:28" s="42" customFormat="1" ht="18.75" customHeight="1" x14ac:dyDescent="0.2">
      <c r="A39" s="419"/>
      <c r="B39" s="419"/>
      <c r="C39" s="500">
        <v>4.3</v>
      </c>
      <c r="D39" s="650" t="s">
        <v>674</v>
      </c>
      <c r="E39" s="272" t="s">
        <v>141</v>
      </c>
      <c r="F39" s="45">
        <v>25</v>
      </c>
      <c r="G39" s="45">
        <f t="shared" si="3"/>
        <v>1.25</v>
      </c>
      <c r="H39" s="260"/>
      <c r="I39" s="45"/>
      <c r="J39" s="45"/>
      <c r="K39" s="500" t="s">
        <v>141</v>
      </c>
      <c r="L39" s="45">
        <f>G39</f>
        <v>1.25</v>
      </c>
      <c r="M39" s="45"/>
      <c r="N39" s="45"/>
      <c r="O39" s="500" t="s">
        <v>89</v>
      </c>
      <c r="P39" s="45"/>
      <c r="Q39" s="500" t="s">
        <v>89</v>
      </c>
      <c r="R39" s="45"/>
      <c r="S39" s="273"/>
      <c r="T39" s="45"/>
      <c r="U39" s="45"/>
      <c r="V39" s="45"/>
      <c r="W39" s="500" t="s">
        <v>89</v>
      </c>
      <c r="X39" s="45"/>
      <c r="Y39" s="500" t="s">
        <v>141</v>
      </c>
      <c r="Z39" s="45">
        <f>G39</f>
        <v>1.25</v>
      </c>
      <c r="AA39" s="45"/>
      <c r="AB39" s="45"/>
    </row>
    <row r="40" spans="1:28" s="42" customFormat="1" ht="18.75" customHeight="1" x14ac:dyDescent="0.2">
      <c r="A40" s="419"/>
      <c r="B40" s="419"/>
      <c r="C40" s="501"/>
      <c r="D40" s="651"/>
      <c r="E40" s="272" t="s">
        <v>89</v>
      </c>
      <c r="F40" s="256">
        <v>0</v>
      </c>
      <c r="G40" s="256">
        <f t="shared" si="3"/>
        <v>0</v>
      </c>
      <c r="H40" s="260"/>
      <c r="I40" s="45"/>
      <c r="J40" s="45"/>
      <c r="K40" s="501"/>
      <c r="L40" s="45"/>
      <c r="M40" s="45"/>
      <c r="N40" s="45"/>
      <c r="O40" s="501"/>
      <c r="P40" s="45">
        <f>G40</f>
        <v>0</v>
      </c>
      <c r="Q40" s="501"/>
      <c r="R40" s="45">
        <f>G40</f>
        <v>0</v>
      </c>
      <c r="S40" s="273"/>
      <c r="T40" s="45"/>
      <c r="U40" s="45"/>
      <c r="V40" s="45"/>
      <c r="W40" s="501"/>
      <c r="X40" s="45">
        <f>G40</f>
        <v>0</v>
      </c>
      <c r="Y40" s="501"/>
      <c r="Z40" s="45"/>
      <c r="AA40" s="45"/>
      <c r="AB40" s="45"/>
    </row>
    <row r="41" spans="1:28" s="42" customFormat="1" ht="30" customHeight="1" x14ac:dyDescent="0.2">
      <c r="A41" s="419"/>
      <c r="B41" s="419"/>
      <c r="C41" s="464">
        <v>4.4000000000000004</v>
      </c>
      <c r="D41" s="440" t="s">
        <v>154</v>
      </c>
      <c r="E41" s="259" t="s">
        <v>155</v>
      </c>
      <c r="F41" s="45">
        <v>25</v>
      </c>
      <c r="G41" s="45">
        <f>$G$43*F41/100</f>
        <v>1.25</v>
      </c>
      <c r="H41" s="260"/>
      <c r="I41" s="45"/>
      <c r="J41" s="45"/>
      <c r="K41" s="500" t="s">
        <v>155</v>
      </c>
      <c r="L41" s="45">
        <f>G41</f>
        <v>1.25</v>
      </c>
      <c r="M41" s="45"/>
      <c r="N41" s="45"/>
      <c r="O41" s="500" t="s">
        <v>155</v>
      </c>
      <c r="P41" s="45">
        <f>G41</f>
        <v>1.25</v>
      </c>
      <c r="Q41" s="500" t="s">
        <v>155</v>
      </c>
      <c r="R41" s="45">
        <f>G41</f>
        <v>1.25</v>
      </c>
      <c r="S41" s="500" t="s">
        <v>155</v>
      </c>
      <c r="T41" s="45"/>
      <c r="U41" s="45"/>
      <c r="V41" s="45"/>
      <c r="W41" s="500" t="s">
        <v>423</v>
      </c>
      <c r="X41" s="45"/>
      <c r="Y41" s="500" t="s">
        <v>423</v>
      </c>
      <c r="Z41" s="45"/>
      <c r="AA41" s="45"/>
      <c r="AB41" s="45"/>
    </row>
    <row r="42" spans="1:28" s="42" customFormat="1" ht="37.5" customHeight="1" x14ac:dyDescent="0.2">
      <c r="A42" s="419"/>
      <c r="B42" s="419"/>
      <c r="C42" s="464"/>
      <c r="D42" s="440"/>
      <c r="E42" s="259" t="s">
        <v>157</v>
      </c>
      <c r="F42" s="256">
        <v>0</v>
      </c>
      <c r="G42" s="256">
        <f>$G$43*F42/100</f>
        <v>0</v>
      </c>
      <c r="H42" s="260"/>
      <c r="I42" s="45"/>
      <c r="J42" s="45"/>
      <c r="K42" s="501"/>
      <c r="L42" s="45"/>
      <c r="M42" s="45"/>
      <c r="N42" s="45"/>
      <c r="O42" s="501"/>
      <c r="P42" s="45"/>
      <c r="Q42" s="501"/>
      <c r="R42" s="45"/>
      <c r="S42" s="501"/>
      <c r="T42" s="45"/>
      <c r="U42" s="45"/>
      <c r="V42" s="45"/>
      <c r="W42" s="501"/>
      <c r="X42" s="45">
        <f>G42</f>
        <v>0</v>
      </c>
      <c r="Y42" s="501"/>
      <c r="Z42" s="45">
        <f>G42</f>
        <v>0</v>
      </c>
      <c r="AA42" s="45"/>
      <c r="AB42" s="45"/>
    </row>
    <row r="43" spans="1:28" s="42" customFormat="1" ht="18.75" customHeight="1" x14ac:dyDescent="0.2">
      <c r="A43" s="465" t="s">
        <v>79</v>
      </c>
      <c r="B43" s="465"/>
      <c r="C43" s="465"/>
      <c r="D43" s="465"/>
      <c r="E43" s="465"/>
      <c r="F43" s="122">
        <v>100</v>
      </c>
      <c r="G43" s="122">
        <v>5</v>
      </c>
      <c r="H43" s="260"/>
      <c r="I43" s="122"/>
      <c r="J43" s="122"/>
      <c r="K43" s="472">
        <f>SUM(L35:L42)</f>
        <v>5</v>
      </c>
      <c r="L43" s="473"/>
      <c r="M43" s="122"/>
      <c r="N43" s="122"/>
      <c r="O43" s="472">
        <f>SUM(P35:P42)</f>
        <v>1.25</v>
      </c>
      <c r="P43" s="473"/>
      <c r="Q43" s="472">
        <f>SUM(R35:R42)</f>
        <v>3.75</v>
      </c>
      <c r="R43" s="473"/>
      <c r="S43" s="122"/>
      <c r="T43" s="122"/>
      <c r="U43" s="122"/>
      <c r="V43" s="122"/>
      <c r="W43" s="472">
        <f>SUM(X35:X42)</f>
        <v>0</v>
      </c>
      <c r="X43" s="473"/>
      <c r="Y43" s="472">
        <f>SUM(Z35:Z42)</f>
        <v>3.75</v>
      </c>
      <c r="Z43" s="473"/>
      <c r="AA43" s="122"/>
      <c r="AB43" s="122"/>
    </row>
    <row r="44" spans="1:28" s="42" customFormat="1" ht="18.75" customHeight="1" x14ac:dyDescent="0.2">
      <c r="A44" s="143" t="s">
        <v>675</v>
      </c>
      <c r="B44" s="144"/>
      <c r="C44" s="144"/>
      <c r="D44" s="144"/>
      <c r="E44" s="144"/>
      <c r="F44" s="144"/>
      <c r="G44" s="145"/>
      <c r="H44" s="260"/>
      <c r="I44" s="146"/>
      <c r="J44" s="146"/>
      <c r="K44" s="138"/>
      <c r="L44" s="139"/>
      <c r="M44" s="139"/>
      <c r="N44" s="139"/>
      <c r="O44" s="139"/>
      <c r="P44" s="139"/>
      <c r="Q44" s="139"/>
      <c r="R44" s="139"/>
      <c r="S44" s="139"/>
      <c r="T44" s="139"/>
      <c r="U44" s="139"/>
      <c r="V44" s="139"/>
      <c r="W44" s="139"/>
      <c r="X44" s="139"/>
      <c r="Y44" s="139"/>
      <c r="Z44" s="140"/>
      <c r="AA44" s="122"/>
      <c r="AB44" s="122"/>
    </row>
    <row r="45" spans="1:28" s="42" customFormat="1" ht="23.25" customHeight="1" x14ac:dyDescent="0.2">
      <c r="A45" s="652">
        <v>5</v>
      </c>
      <c r="B45" s="419" t="s">
        <v>676</v>
      </c>
      <c r="C45" s="464">
        <v>5.0999999999999996</v>
      </c>
      <c r="D45" s="464" t="s">
        <v>677</v>
      </c>
      <c r="E45" s="464" t="s">
        <v>678</v>
      </c>
      <c r="F45" s="464"/>
      <c r="G45" s="464"/>
      <c r="H45" s="260"/>
      <c r="I45" s="122"/>
      <c r="J45" s="122"/>
      <c r="K45" s="256" t="s">
        <v>679</v>
      </c>
      <c r="L45" s="45"/>
      <c r="M45" s="45"/>
      <c r="N45" s="45"/>
      <c r="O45" s="500" t="s">
        <v>89</v>
      </c>
      <c r="P45" s="500">
        <v>0</v>
      </c>
      <c r="Q45" s="256" t="s">
        <v>679</v>
      </c>
      <c r="R45" s="256"/>
      <c r="S45" s="256"/>
      <c r="T45" s="256"/>
      <c r="U45" s="256"/>
      <c r="V45" s="256"/>
      <c r="W45" s="500" t="s">
        <v>89</v>
      </c>
      <c r="X45" s="500">
        <v>0</v>
      </c>
      <c r="Y45" s="256" t="s">
        <v>679</v>
      </c>
      <c r="Z45" s="45"/>
      <c r="AA45" s="122"/>
      <c r="AB45" s="122"/>
    </row>
    <row r="46" spans="1:28" s="42" customFormat="1" ht="23.25" customHeight="1" x14ac:dyDescent="0.2">
      <c r="A46" s="653"/>
      <c r="B46" s="419"/>
      <c r="C46" s="464"/>
      <c r="D46" s="464"/>
      <c r="E46" s="464"/>
      <c r="F46" s="464"/>
      <c r="G46" s="464"/>
      <c r="H46" s="260"/>
      <c r="I46" s="122"/>
      <c r="J46" s="122"/>
      <c r="K46" s="256" t="s">
        <v>680</v>
      </c>
      <c r="L46" s="45"/>
      <c r="M46" s="45"/>
      <c r="N46" s="45"/>
      <c r="O46" s="412"/>
      <c r="P46" s="412"/>
      <c r="Q46" s="256" t="s">
        <v>680</v>
      </c>
      <c r="R46" s="256"/>
      <c r="S46" s="256"/>
      <c r="T46" s="256"/>
      <c r="U46" s="256"/>
      <c r="V46" s="256"/>
      <c r="W46" s="412"/>
      <c r="X46" s="412"/>
      <c r="Y46" s="256" t="s">
        <v>680</v>
      </c>
      <c r="Z46" s="45"/>
      <c r="AA46" s="122"/>
      <c r="AB46" s="122"/>
    </row>
    <row r="47" spans="1:28" s="42" customFormat="1" ht="23.25" customHeight="1" x14ac:dyDescent="0.2">
      <c r="A47" s="653"/>
      <c r="B47" s="419"/>
      <c r="C47" s="464"/>
      <c r="D47" s="464"/>
      <c r="E47" s="464"/>
      <c r="F47" s="464"/>
      <c r="G47" s="464"/>
      <c r="H47" s="260"/>
      <c r="I47" s="122"/>
      <c r="J47" s="122"/>
      <c r="K47" s="256" t="s">
        <v>681</v>
      </c>
      <c r="L47" s="45"/>
      <c r="M47" s="45"/>
      <c r="N47" s="45"/>
      <c r="O47" s="412"/>
      <c r="P47" s="412"/>
      <c r="Q47" s="256" t="s">
        <v>681</v>
      </c>
      <c r="R47" s="256"/>
      <c r="S47" s="256"/>
      <c r="T47" s="256"/>
      <c r="U47" s="256"/>
      <c r="V47" s="256"/>
      <c r="W47" s="412"/>
      <c r="X47" s="412"/>
      <c r="Y47" s="256" t="s">
        <v>681</v>
      </c>
      <c r="Z47" s="45"/>
      <c r="AA47" s="122"/>
      <c r="AB47" s="122"/>
    </row>
    <row r="48" spans="1:28" s="42" customFormat="1" ht="23.25" customHeight="1" x14ac:dyDescent="0.2">
      <c r="A48" s="653"/>
      <c r="B48" s="419"/>
      <c r="C48" s="464"/>
      <c r="D48" s="464"/>
      <c r="E48" s="464"/>
      <c r="F48" s="464"/>
      <c r="G48" s="464"/>
      <c r="H48" s="260"/>
      <c r="I48" s="122"/>
      <c r="J48" s="122"/>
      <c r="K48" s="256" t="s">
        <v>682</v>
      </c>
      <c r="L48" s="45"/>
      <c r="M48" s="45"/>
      <c r="N48" s="45"/>
      <c r="O48" s="412"/>
      <c r="P48" s="412"/>
      <c r="Q48" s="256" t="s">
        <v>682</v>
      </c>
      <c r="R48" s="256"/>
      <c r="S48" s="256"/>
      <c r="T48" s="256"/>
      <c r="U48" s="256"/>
      <c r="V48" s="256"/>
      <c r="W48" s="412"/>
      <c r="X48" s="412"/>
      <c r="Y48" s="256" t="s">
        <v>682</v>
      </c>
      <c r="Z48" s="45"/>
      <c r="AA48" s="122"/>
      <c r="AB48" s="122"/>
    </row>
    <row r="49" spans="1:28" s="42" customFormat="1" ht="23.25" customHeight="1" x14ac:dyDescent="0.2">
      <c r="A49" s="654"/>
      <c r="B49" s="419"/>
      <c r="C49" s="464"/>
      <c r="D49" s="464"/>
      <c r="E49" s="464"/>
      <c r="F49" s="464"/>
      <c r="G49" s="464"/>
      <c r="H49" s="260"/>
      <c r="I49" s="122"/>
      <c r="J49" s="122"/>
      <c r="K49" s="256" t="s">
        <v>683</v>
      </c>
      <c r="L49" s="45"/>
      <c r="M49" s="45"/>
      <c r="N49" s="45"/>
      <c r="O49" s="501"/>
      <c r="P49" s="501"/>
      <c r="Q49" s="256" t="s">
        <v>683</v>
      </c>
      <c r="R49" s="256"/>
      <c r="S49" s="256"/>
      <c r="T49" s="256"/>
      <c r="U49" s="256"/>
      <c r="V49" s="256"/>
      <c r="W49" s="501"/>
      <c r="X49" s="501"/>
      <c r="Y49" s="256" t="s">
        <v>683</v>
      </c>
      <c r="Z49" s="45"/>
      <c r="AA49" s="122"/>
      <c r="AB49" s="122"/>
    </row>
    <row r="50" spans="1:28" s="42" customFormat="1" ht="18.75" customHeight="1" x14ac:dyDescent="0.2">
      <c r="A50" s="472" t="s">
        <v>79</v>
      </c>
      <c r="B50" s="655"/>
      <c r="C50" s="655"/>
      <c r="D50" s="655"/>
      <c r="E50" s="473"/>
      <c r="F50" s="122">
        <v>100</v>
      </c>
      <c r="G50" s="122">
        <v>20</v>
      </c>
      <c r="H50" s="260"/>
      <c r="I50" s="122"/>
      <c r="J50" s="122"/>
      <c r="K50" s="141" t="s">
        <v>684</v>
      </c>
      <c r="L50" s="122"/>
      <c r="M50" s="142"/>
      <c r="N50" s="142"/>
      <c r="O50" s="472">
        <v>0</v>
      </c>
      <c r="P50" s="473"/>
      <c r="Q50" s="122" t="s">
        <v>684</v>
      </c>
      <c r="R50" s="122"/>
      <c r="S50" s="122"/>
      <c r="T50" s="122"/>
      <c r="U50" s="122"/>
      <c r="V50" s="122"/>
      <c r="W50" s="465">
        <v>0</v>
      </c>
      <c r="X50" s="465"/>
      <c r="Y50" s="122" t="s">
        <v>684</v>
      </c>
      <c r="Z50" s="122"/>
      <c r="AA50" s="122"/>
      <c r="AB50" s="122"/>
    </row>
    <row r="51" spans="1:28" s="42" customFormat="1" ht="18.75" customHeight="1" x14ac:dyDescent="0.2">
      <c r="A51" s="641" t="s">
        <v>685</v>
      </c>
      <c r="B51" s="641"/>
      <c r="C51" s="641"/>
      <c r="D51" s="641"/>
      <c r="E51" s="641"/>
      <c r="F51" s="641"/>
      <c r="G51" s="642"/>
      <c r="H51" s="260"/>
      <c r="I51" s="45"/>
      <c r="J51" s="45"/>
      <c r="K51" s="636"/>
      <c r="L51" s="637"/>
      <c r="M51" s="637"/>
      <c r="N51" s="637"/>
      <c r="O51" s="637"/>
      <c r="P51" s="637"/>
      <c r="Q51" s="637"/>
      <c r="R51" s="637"/>
      <c r="S51" s="637"/>
      <c r="T51" s="637"/>
      <c r="U51" s="637"/>
      <c r="V51" s="637"/>
      <c r="W51" s="637"/>
      <c r="X51" s="637"/>
      <c r="Y51" s="637"/>
      <c r="Z51" s="638"/>
      <c r="AA51" s="45"/>
      <c r="AB51" s="45"/>
    </row>
    <row r="52" spans="1:28" s="42" customFormat="1" ht="18" customHeight="1" x14ac:dyDescent="0.2">
      <c r="A52" s="461">
        <v>6</v>
      </c>
      <c r="B52" s="461" t="s">
        <v>686</v>
      </c>
      <c r="C52" s="256">
        <v>5.0999999999999996</v>
      </c>
      <c r="D52" s="123" t="s">
        <v>687</v>
      </c>
      <c r="E52" s="502" t="s">
        <v>688</v>
      </c>
      <c r="F52" s="630"/>
      <c r="G52" s="503"/>
      <c r="H52" s="260"/>
      <c r="I52" s="45"/>
      <c r="J52" s="45"/>
      <c r="K52" s="656" t="s">
        <v>571</v>
      </c>
      <c r="L52" s="657"/>
      <c r="M52" s="45"/>
      <c r="N52" s="45"/>
      <c r="O52" s="656" t="s">
        <v>571</v>
      </c>
      <c r="P52" s="657"/>
      <c r="Q52" s="656" t="s">
        <v>571</v>
      </c>
      <c r="R52" s="657"/>
      <c r="S52" s="45"/>
      <c r="T52" s="45"/>
      <c r="U52" s="45"/>
      <c r="V52" s="45"/>
      <c r="W52" s="660" t="s">
        <v>689</v>
      </c>
      <c r="X52" s="661"/>
      <c r="Y52" s="660" t="s">
        <v>689</v>
      </c>
      <c r="Z52" s="661"/>
      <c r="AA52" s="45"/>
      <c r="AB52" s="45"/>
    </row>
    <row r="53" spans="1:28" s="42" customFormat="1" ht="18" customHeight="1" x14ac:dyDescent="0.2">
      <c r="A53" s="649"/>
      <c r="B53" s="649"/>
      <c r="C53" s="256">
        <v>5.2</v>
      </c>
      <c r="D53" s="123" t="s">
        <v>690</v>
      </c>
      <c r="E53" s="504"/>
      <c r="F53" s="631"/>
      <c r="G53" s="505"/>
      <c r="H53" s="260"/>
      <c r="I53" s="45"/>
      <c r="J53" s="45"/>
      <c r="K53" s="656" t="s">
        <v>571</v>
      </c>
      <c r="L53" s="657"/>
      <c r="M53" s="45"/>
      <c r="N53" s="45"/>
      <c r="O53" s="656" t="s">
        <v>571</v>
      </c>
      <c r="P53" s="657"/>
      <c r="Q53" s="656" t="s">
        <v>571</v>
      </c>
      <c r="R53" s="657"/>
      <c r="S53" s="45"/>
      <c r="T53" s="45"/>
      <c r="U53" s="45"/>
      <c r="V53" s="45"/>
      <c r="W53" s="660" t="s">
        <v>689</v>
      </c>
      <c r="X53" s="661"/>
      <c r="Y53" s="660" t="s">
        <v>689</v>
      </c>
      <c r="Z53" s="661"/>
      <c r="AA53" s="45"/>
      <c r="AB53" s="45"/>
    </row>
    <row r="54" spans="1:28" s="42" customFormat="1" ht="18" customHeight="1" x14ac:dyDescent="0.2">
      <c r="A54" s="649"/>
      <c r="B54" s="649"/>
      <c r="C54" s="256">
        <v>5.3</v>
      </c>
      <c r="D54" s="123" t="s">
        <v>691</v>
      </c>
      <c r="E54" s="504"/>
      <c r="F54" s="631"/>
      <c r="G54" s="505"/>
      <c r="H54" s="260"/>
      <c r="I54" s="45"/>
      <c r="J54" s="45"/>
      <c r="K54" s="656" t="s">
        <v>571</v>
      </c>
      <c r="L54" s="657"/>
      <c r="M54" s="45"/>
      <c r="N54" s="45"/>
      <c r="O54" s="656" t="s">
        <v>571</v>
      </c>
      <c r="P54" s="657"/>
      <c r="Q54" s="656" t="s">
        <v>571</v>
      </c>
      <c r="R54" s="657"/>
      <c r="S54" s="45"/>
      <c r="T54" s="45"/>
      <c r="U54" s="45"/>
      <c r="V54" s="45"/>
      <c r="W54" s="660" t="s">
        <v>689</v>
      </c>
      <c r="X54" s="661"/>
      <c r="Y54" s="660" t="s">
        <v>689</v>
      </c>
      <c r="Z54" s="661"/>
      <c r="AA54" s="45"/>
      <c r="AB54" s="45"/>
    </row>
    <row r="55" spans="1:28" s="42" customFormat="1" ht="18" customHeight="1" x14ac:dyDescent="0.2">
      <c r="A55" s="649"/>
      <c r="B55" s="649"/>
      <c r="C55" s="256">
        <v>5.4</v>
      </c>
      <c r="D55" s="123" t="s">
        <v>692</v>
      </c>
      <c r="E55" s="504"/>
      <c r="F55" s="631"/>
      <c r="G55" s="505"/>
      <c r="H55" s="260"/>
      <c r="I55" s="45"/>
      <c r="J55" s="45"/>
      <c r="K55" s="656" t="s">
        <v>571</v>
      </c>
      <c r="L55" s="657"/>
      <c r="M55" s="45"/>
      <c r="N55" s="45"/>
      <c r="O55" s="656" t="s">
        <v>571</v>
      </c>
      <c r="P55" s="657"/>
      <c r="Q55" s="656" t="s">
        <v>571</v>
      </c>
      <c r="R55" s="657"/>
      <c r="S55" s="45"/>
      <c r="T55" s="45"/>
      <c r="U55" s="45"/>
      <c r="V55" s="45"/>
      <c r="W55" s="660" t="s">
        <v>689</v>
      </c>
      <c r="X55" s="661"/>
      <c r="Y55" s="660" t="s">
        <v>689</v>
      </c>
      <c r="Z55" s="661"/>
      <c r="AA55" s="45"/>
      <c r="AB55" s="45"/>
    </row>
    <row r="56" spans="1:28" s="42" customFormat="1" ht="18" customHeight="1" x14ac:dyDescent="0.2">
      <c r="A56" s="649"/>
      <c r="B56" s="649"/>
      <c r="C56" s="256">
        <v>5.5</v>
      </c>
      <c r="D56" s="123" t="s">
        <v>693</v>
      </c>
      <c r="E56" s="504"/>
      <c r="F56" s="631"/>
      <c r="G56" s="505"/>
      <c r="H56" s="260"/>
      <c r="I56" s="45"/>
      <c r="J56" s="45"/>
      <c r="K56" s="656" t="s">
        <v>571</v>
      </c>
      <c r="L56" s="657"/>
      <c r="M56" s="45"/>
      <c r="N56" s="45"/>
      <c r="O56" s="660" t="s">
        <v>689</v>
      </c>
      <c r="P56" s="661"/>
      <c r="Q56" s="656" t="s">
        <v>571</v>
      </c>
      <c r="R56" s="657"/>
      <c r="S56" s="45"/>
      <c r="T56" s="45"/>
      <c r="U56" s="45"/>
      <c r="V56" s="45"/>
      <c r="W56" s="660" t="s">
        <v>689</v>
      </c>
      <c r="X56" s="661"/>
      <c r="Y56" s="656" t="s">
        <v>571</v>
      </c>
      <c r="Z56" s="657"/>
      <c r="AA56" s="45"/>
      <c r="AB56" s="45"/>
    </row>
    <row r="57" spans="1:28" s="42" customFormat="1" ht="18" customHeight="1" x14ac:dyDescent="0.2">
      <c r="A57" s="649"/>
      <c r="B57" s="649"/>
      <c r="C57" s="256">
        <v>5.6</v>
      </c>
      <c r="D57" s="123" t="s">
        <v>694</v>
      </c>
      <c r="E57" s="504"/>
      <c r="F57" s="631"/>
      <c r="G57" s="505"/>
      <c r="H57" s="260"/>
      <c r="I57" s="45"/>
      <c r="J57" s="45"/>
      <c r="K57" s="656" t="s">
        <v>571</v>
      </c>
      <c r="L57" s="657"/>
      <c r="M57" s="45"/>
      <c r="N57" s="45"/>
      <c r="O57" s="656" t="s">
        <v>571</v>
      </c>
      <c r="P57" s="657"/>
      <c r="Q57" s="660" t="s">
        <v>689</v>
      </c>
      <c r="R57" s="661"/>
      <c r="S57" s="45"/>
      <c r="T57" s="45"/>
      <c r="U57" s="45"/>
      <c r="V57" s="45"/>
      <c r="W57" s="660" t="s">
        <v>689</v>
      </c>
      <c r="X57" s="661"/>
      <c r="Y57" s="660" t="s">
        <v>689</v>
      </c>
      <c r="Z57" s="661"/>
      <c r="AA57" s="45"/>
      <c r="AB57" s="45"/>
    </row>
    <row r="58" spans="1:28" s="42" customFormat="1" ht="18" customHeight="1" x14ac:dyDescent="0.2">
      <c r="A58" s="649"/>
      <c r="B58" s="649"/>
      <c r="C58" s="256">
        <v>5.7</v>
      </c>
      <c r="D58" s="123" t="s">
        <v>695</v>
      </c>
      <c r="E58" s="504"/>
      <c r="F58" s="631"/>
      <c r="G58" s="505"/>
      <c r="H58" s="260"/>
      <c r="I58" s="45"/>
      <c r="J58" s="45"/>
      <c r="K58" s="656" t="s">
        <v>571</v>
      </c>
      <c r="L58" s="657"/>
      <c r="M58" s="45"/>
      <c r="N58" s="45"/>
      <c r="O58" s="656" t="s">
        <v>571</v>
      </c>
      <c r="P58" s="657"/>
      <c r="Q58" s="660" t="s">
        <v>689</v>
      </c>
      <c r="R58" s="661"/>
      <c r="S58" s="45"/>
      <c r="T58" s="45"/>
      <c r="U58" s="45"/>
      <c r="V58" s="45"/>
      <c r="W58" s="660" t="s">
        <v>689</v>
      </c>
      <c r="X58" s="661"/>
      <c r="Y58" s="660" t="s">
        <v>689</v>
      </c>
      <c r="Z58" s="661"/>
      <c r="AA58" s="45"/>
      <c r="AB58" s="45"/>
    </row>
    <row r="59" spans="1:28" s="42" customFormat="1" ht="18" customHeight="1" x14ac:dyDescent="0.2">
      <c r="A59" s="649"/>
      <c r="B59" s="649"/>
      <c r="C59" s="256">
        <v>5.8</v>
      </c>
      <c r="D59" s="123" t="s">
        <v>696</v>
      </c>
      <c r="E59" s="504"/>
      <c r="F59" s="631"/>
      <c r="G59" s="505"/>
      <c r="H59" s="260"/>
      <c r="I59" s="45"/>
      <c r="J59" s="45"/>
      <c r="K59" s="656" t="s">
        <v>571</v>
      </c>
      <c r="L59" s="657"/>
      <c r="M59" s="45"/>
      <c r="N59" s="45"/>
      <c r="O59" s="656" t="s">
        <v>571</v>
      </c>
      <c r="P59" s="657"/>
      <c r="Q59" s="660" t="s">
        <v>689</v>
      </c>
      <c r="R59" s="661"/>
      <c r="S59" s="45"/>
      <c r="T59" s="45"/>
      <c r="U59" s="45"/>
      <c r="V59" s="45"/>
      <c r="W59" s="660" t="s">
        <v>689</v>
      </c>
      <c r="X59" s="661"/>
      <c r="Y59" s="660" t="s">
        <v>689</v>
      </c>
      <c r="Z59" s="661"/>
      <c r="AA59" s="45"/>
      <c r="AB59" s="45"/>
    </row>
    <row r="60" spans="1:28" s="42" customFormat="1" ht="18" customHeight="1" x14ac:dyDescent="0.2">
      <c r="A60" s="649"/>
      <c r="B60" s="649"/>
      <c r="C60" s="256">
        <v>5.9</v>
      </c>
      <c r="D60" s="123" t="s">
        <v>697</v>
      </c>
      <c r="E60" s="504"/>
      <c r="F60" s="631"/>
      <c r="G60" s="505"/>
      <c r="H60" s="260"/>
      <c r="I60" s="45"/>
      <c r="J60" s="45"/>
      <c r="K60" s="656" t="s">
        <v>571</v>
      </c>
      <c r="L60" s="657"/>
      <c r="M60" s="45"/>
      <c r="N60" s="45"/>
      <c r="O60" s="660" t="s">
        <v>689</v>
      </c>
      <c r="P60" s="661"/>
      <c r="Q60" s="660" t="s">
        <v>689</v>
      </c>
      <c r="R60" s="661"/>
      <c r="S60" s="45"/>
      <c r="T60" s="45"/>
      <c r="U60" s="45"/>
      <c r="V60" s="45"/>
      <c r="W60" s="660" t="s">
        <v>689</v>
      </c>
      <c r="X60" s="661"/>
      <c r="Y60" s="660" t="s">
        <v>689</v>
      </c>
      <c r="Z60" s="661"/>
      <c r="AA60" s="45"/>
      <c r="AB60" s="45"/>
    </row>
    <row r="61" spans="1:28" s="42" customFormat="1" ht="18" customHeight="1" x14ac:dyDescent="0.2">
      <c r="A61" s="649"/>
      <c r="B61" s="649"/>
      <c r="C61" s="294" t="s">
        <v>698</v>
      </c>
      <c r="D61" s="123" t="s">
        <v>699</v>
      </c>
      <c r="E61" s="504"/>
      <c r="F61" s="631"/>
      <c r="G61" s="505"/>
      <c r="H61" s="260"/>
      <c r="I61" s="45"/>
      <c r="J61" s="45"/>
      <c r="K61" s="660" t="s">
        <v>689</v>
      </c>
      <c r="L61" s="661"/>
      <c r="M61" s="45"/>
      <c r="N61" s="45"/>
      <c r="O61" s="660" t="s">
        <v>689</v>
      </c>
      <c r="P61" s="661"/>
      <c r="Q61" s="660" t="s">
        <v>689</v>
      </c>
      <c r="R61" s="661"/>
      <c r="S61" s="45"/>
      <c r="T61" s="45"/>
      <c r="U61" s="45"/>
      <c r="V61" s="45"/>
      <c r="W61" s="660" t="s">
        <v>689</v>
      </c>
      <c r="X61" s="661"/>
      <c r="Y61" s="660" t="s">
        <v>689</v>
      </c>
      <c r="Z61" s="661"/>
      <c r="AA61" s="45"/>
      <c r="AB61" s="45"/>
    </row>
    <row r="62" spans="1:28" s="42" customFormat="1" ht="18" customHeight="1" x14ac:dyDescent="0.2">
      <c r="A62" s="649"/>
      <c r="B62" s="649"/>
      <c r="C62" s="294" t="s">
        <v>700</v>
      </c>
      <c r="D62" s="123" t="s">
        <v>701</v>
      </c>
      <c r="E62" s="504"/>
      <c r="F62" s="631"/>
      <c r="G62" s="505"/>
      <c r="H62" s="260"/>
      <c r="I62" s="45"/>
      <c r="J62" s="45"/>
      <c r="K62" s="656" t="s">
        <v>571</v>
      </c>
      <c r="L62" s="657"/>
      <c r="M62" s="45"/>
      <c r="N62" s="45"/>
      <c r="O62" s="660" t="s">
        <v>689</v>
      </c>
      <c r="P62" s="661"/>
      <c r="Q62" s="660" t="s">
        <v>689</v>
      </c>
      <c r="R62" s="661"/>
      <c r="S62" s="45"/>
      <c r="T62" s="45"/>
      <c r="U62" s="45"/>
      <c r="V62" s="45"/>
      <c r="W62" s="660" t="s">
        <v>689</v>
      </c>
      <c r="X62" s="661"/>
      <c r="Y62" s="660" t="s">
        <v>689</v>
      </c>
      <c r="Z62" s="661"/>
      <c r="AA62" s="45"/>
      <c r="AB62" s="45"/>
    </row>
    <row r="63" spans="1:28" s="42" customFormat="1" ht="18" customHeight="1" x14ac:dyDescent="0.2">
      <c r="A63" s="649"/>
      <c r="B63" s="649"/>
      <c r="C63" s="294" t="s">
        <v>702</v>
      </c>
      <c r="D63" s="123" t="s">
        <v>703</v>
      </c>
      <c r="E63" s="504"/>
      <c r="F63" s="631"/>
      <c r="G63" s="505"/>
      <c r="H63" s="260"/>
      <c r="I63" s="45"/>
      <c r="J63" s="45"/>
      <c r="K63" s="660" t="s">
        <v>689</v>
      </c>
      <c r="L63" s="661"/>
      <c r="M63" s="45"/>
      <c r="N63" s="45"/>
      <c r="O63" s="656" t="s">
        <v>571</v>
      </c>
      <c r="P63" s="657"/>
      <c r="Q63" s="660" t="s">
        <v>689</v>
      </c>
      <c r="R63" s="661"/>
      <c r="S63" s="45"/>
      <c r="T63" s="45"/>
      <c r="U63" s="45"/>
      <c r="V63" s="45"/>
      <c r="W63" s="660" t="s">
        <v>689</v>
      </c>
      <c r="X63" s="661"/>
      <c r="Y63" s="660" t="s">
        <v>689</v>
      </c>
      <c r="Z63" s="661"/>
      <c r="AA63" s="45"/>
      <c r="AB63" s="45"/>
    </row>
    <row r="64" spans="1:28" s="42" customFormat="1" ht="18" customHeight="1" x14ac:dyDescent="0.2">
      <c r="A64" s="649"/>
      <c r="B64" s="649"/>
      <c r="C64" s="294" t="s">
        <v>704</v>
      </c>
      <c r="D64" s="123" t="s">
        <v>705</v>
      </c>
      <c r="E64" s="504"/>
      <c r="F64" s="631"/>
      <c r="G64" s="505"/>
      <c r="H64" s="260"/>
      <c r="I64" s="45"/>
      <c r="J64" s="45"/>
      <c r="K64" s="656" t="s">
        <v>571</v>
      </c>
      <c r="L64" s="657"/>
      <c r="M64" s="45"/>
      <c r="N64" s="45"/>
      <c r="O64" s="656" t="s">
        <v>571</v>
      </c>
      <c r="P64" s="657"/>
      <c r="Q64" s="660" t="s">
        <v>689</v>
      </c>
      <c r="R64" s="661"/>
      <c r="S64" s="45"/>
      <c r="T64" s="45"/>
      <c r="U64" s="45"/>
      <c r="V64" s="45"/>
      <c r="W64" s="660" t="s">
        <v>689</v>
      </c>
      <c r="X64" s="661"/>
      <c r="Y64" s="660" t="s">
        <v>689</v>
      </c>
      <c r="Z64" s="661"/>
      <c r="AA64" s="45"/>
      <c r="AB64" s="45"/>
    </row>
    <row r="65" spans="1:28" s="42" customFormat="1" ht="18" customHeight="1" x14ac:dyDescent="0.2">
      <c r="A65" s="462"/>
      <c r="B65" s="462"/>
      <c r="C65" s="294" t="s">
        <v>706</v>
      </c>
      <c r="D65" s="123" t="s">
        <v>707</v>
      </c>
      <c r="E65" s="506"/>
      <c r="F65" s="632"/>
      <c r="G65" s="507"/>
      <c r="H65" s="260"/>
      <c r="I65" s="45"/>
      <c r="J65" s="45"/>
      <c r="K65" s="656" t="s">
        <v>571</v>
      </c>
      <c r="L65" s="657"/>
      <c r="M65" s="45"/>
      <c r="N65" s="45"/>
      <c r="O65" s="656" t="s">
        <v>571</v>
      </c>
      <c r="P65" s="657"/>
      <c r="Q65" s="660" t="s">
        <v>689</v>
      </c>
      <c r="R65" s="661"/>
      <c r="S65" s="45"/>
      <c r="T65" s="45"/>
      <c r="U65" s="45"/>
      <c r="V65" s="45"/>
      <c r="W65" s="660" t="s">
        <v>689</v>
      </c>
      <c r="X65" s="661"/>
      <c r="Y65" s="660" t="s">
        <v>689</v>
      </c>
      <c r="Z65" s="661"/>
      <c r="AA65" s="45"/>
      <c r="AB65" s="45"/>
    </row>
    <row r="66" spans="1:28" ht="18.75" customHeight="1" x14ac:dyDescent="0.2">
      <c r="A66" s="432" t="s">
        <v>79</v>
      </c>
      <c r="B66" s="432"/>
      <c r="C66" s="432"/>
      <c r="D66" s="432"/>
      <c r="E66" s="432"/>
      <c r="F66" s="96">
        <v>100</v>
      </c>
      <c r="G66" s="96">
        <v>55</v>
      </c>
      <c r="H66" s="258"/>
      <c r="I66" s="97"/>
      <c r="J66" s="97"/>
      <c r="K66" s="658">
        <v>44</v>
      </c>
      <c r="L66" s="659"/>
      <c r="M66" s="97"/>
      <c r="N66" s="97"/>
      <c r="O66" s="658">
        <v>44</v>
      </c>
      <c r="P66" s="659"/>
      <c r="Q66" s="658">
        <v>33</v>
      </c>
      <c r="R66" s="659"/>
      <c r="S66" s="97"/>
      <c r="T66" s="97"/>
      <c r="U66" s="97"/>
      <c r="V66" s="97"/>
      <c r="W66" s="658">
        <v>0</v>
      </c>
      <c r="X66" s="659"/>
      <c r="Y66" s="658">
        <v>22</v>
      </c>
      <c r="Z66" s="659"/>
      <c r="AA66" s="97"/>
      <c r="AB66" s="97"/>
    </row>
    <row r="67" spans="1:28" s="20" customFormat="1" ht="22.5" customHeight="1" x14ac:dyDescent="0.25">
      <c r="A67" s="149"/>
      <c r="B67" s="149"/>
      <c r="C67" s="149"/>
      <c r="D67" s="149"/>
      <c r="E67" s="474" t="s">
        <v>172</v>
      </c>
      <c r="F67" s="474"/>
      <c r="G67" s="474"/>
      <c r="I67" s="150"/>
      <c r="J67" s="150"/>
      <c r="K67" s="666">
        <f>K16+K26+K33+K43+L50+K66</f>
        <v>67</v>
      </c>
      <c r="L67" s="666"/>
      <c r="M67" s="152"/>
      <c r="N67" s="152"/>
      <c r="O67" s="662">
        <f>O16+O26+O33+O43+O50+O66</f>
        <v>61.75</v>
      </c>
      <c r="P67" s="663"/>
      <c r="Q67" s="662">
        <f>Q16+Q26+Q33+Q43+R50+Q66</f>
        <v>54.25</v>
      </c>
      <c r="R67" s="663"/>
      <c r="S67" s="152"/>
      <c r="T67" s="152"/>
      <c r="U67" s="152"/>
      <c r="V67" s="152"/>
      <c r="W67" s="662">
        <f>W16+W26+W33+W43+W50+W66</f>
        <v>13</v>
      </c>
      <c r="X67" s="663"/>
      <c r="Y67" s="662">
        <f>Y16+Y26+Y33+Y43+Z50+Y66</f>
        <v>45.75</v>
      </c>
      <c r="Z67" s="663"/>
      <c r="AA67" s="150"/>
      <c r="AB67" s="150"/>
    </row>
    <row r="68" spans="1:28" s="20" customFormat="1" ht="22.5" customHeight="1" x14ac:dyDescent="0.25">
      <c r="A68" s="149"/>
      <c r="B68" s="149"/>
      <c r="C68" s="149"/>
      <c r="D68" s="149"/>
      <c r="E68" s="474" t="s">
        <v>175</v>
      </c>
      <c r="F68" s="474"/>
      <c r="G68" s="474"/>
      <c r="I68" s="151"/>
      <c r="J68" s="151"/>
      <c r="K68" s="475"/>
      <c r="L68" s="476"/>
      <c r="M68" s="153"/>
      <c r="N68" s="153"/>
      <c r="O68" s="475"/>
      <c r="P68" s="476"/>
      <c r="Q68" s="475"/>
      <c r="R68" s="476"/>
      <c r="S68" s="153"/>
      <c r="T68" s="153"/>
      <c r="U68" s="153"/>
      <c r="V68" s="153"/>
      <c r="W68" s="664"/>
      <c r="X68" s="665"/>
      <c r="Y68" s="664"/>
      <c r="Z68" s="665"/>
    </row>
    <row r="70" spans="1:28" x14ac:dyDescent="0.2">
      <c r="B70" s="47" t="s">
        <v>708</v>
      </c>
      <c r="C70" s="260"/>
      <c r="D70" s="261"/>
      <c r="E70" s="258"/>
      <c r="F70" s="287"/>
      <c r="G70" s="258"/>
      <c r="H70" s="258"/>
      <c r="I70" s="257"/>
      <c r="J70" s="257"/>
      <c r="K70" s="257"/>
      <c r="L70" s="257"/>
      <c r="M70" s="257"/>
      <c r="N70" s="257"/>
      <c r="O70" s="257"/>
      <c r="P70" s="257"/>
      <c r="Q70" s="257"/>
      <c r="R70" s="257"/>
      <c r="S70" s="257"/>
      <c r="T70" s="257"/>
      <c r="U70" s="257"/>
      <c r="V70" s="257"/>
      <c r="W70" s="258"/>
      <c r="X70" s="258"/>
      <c r="Y70" s="258"/>
      <c r="Z70" s="258"/>
      <c r="AA70" s="258"/>
      <c r="AB70" s="258"/>
    </row>
    <row r="72" spans="1:28" ht="29.25" customHeight="1" x14ac:dyDescent="0.2">
      <c r="C72" s="260"/>
      <c r="D72" s="261"/>
      <c r="E72" s="258"/>
      <c r="F72" s="262"/>
      <c r="G72" s="262"/>
      <c r="H72" s="258"/>
      <c r="I72" s="257"/>
      <c r="J72" s="257"/>
      <c r="K72" s="257"/>
      <c r="L72" s="257"/>
      <c r="M72" s="257"/>
      <c r="N72" s="257"/>
      <c r="O72" s="257"/>
      <c r="P72" s="257"/>
      <c r="Q72" s="257"/>
      <c r="R72" s="257"/>
      <c r="S72" s="257"/>
      <c r="T72" s="257"/>
      <c r="U72" s="257"/>
      <c r="V72" s="257"/>
      <c r="W72" s="258"/>
      <c r="X72" s="258"/>
      <c r="Y72" s="258"/>
      <c r="Z72" s="258"/>
      <c r="AA72" s="258"/>
      <c r="AB72" s="258"/>
    </row>
    <row r="75" spans="1:28" x14ac:dyDescent="0.2">
      <c r="C75" s="260"/>
      <c r="D75" s="261"/>
      <c r="E75" s="258"/>
      <c r="F75" s="262"/>
      <c r="G75" s="262"/>
      <c r="H75" s="258"/>
      <c r="I75" s="257"/>
      <c r="J75" s="257"/>
      <c r="K75" s="257"/>
      <c r="L75" s="257"/>
      <c r="M75" s="257"/>
      <c r="N75" s="257"/>
      <c r="O75" s="257"/>
      <c r="P75" s="257"/>
      <c r="Q75" s="257"/>
      <c r="R75" s="257"/>
      <c r="S75" s="257"/>
      <c r="T75" s="286"/>
      <c r="U75" s="286"/>
      <c r="V75" s="257"/>
      <c r="W75" s="258"/>
      <c r="X75" s="258"/>
      <c r="Y75" s="258"/>
      <c r="Z75" s="258"/>
      <c r="AA75" s="258"/>
      <c r="AB75" s="258"/>
    </row>
    <row r="76" spans="1:28" x14ac:dyDescent="0.2">
      <c r="C76" s="260"/>
      <c r="D76" s="261"/>
      <c r="E76" s="258"/>
      <c r="F76" s="262"/>
      <c r="G76" s="262"/>
      <c r="H76" s="258"/>
      <c r="I76" s="258"/>
      <c r="J76" s="258"/>
      <c r="K76" s="258"/>
      <c r="L76" s="258"/>
      <c r="M76" s="258"/>
      <c r="N76" s="258"/>
      <c r="O76" s="258"/>
      <c r="P76" s="258"/>
      <c r="Q76" s="258"/>
      <c r="R76" s="258"/>
      <c r="S76" s="258"/>
      <c r="T76" s="258"/>
      <c r="U76" s="258"/>
      <c r="V76" s="258"/>
      <c r="W76" s="258"/>
      <c r="X76" s="258"/>
      <c r="Y76" s="258"/>
      <c r="Z76" s="258"/>
      <c r="AA76" s="258"/>
      <c r="AB76" s="258"/>
    </row>
    <row r="77" spans="1:28" ht="17" x14ac:dyDescent="0.2">
      <c r="C77" s="260"/>
      <c r="D77" s="261" t="s">
        <v>190</v>
      </c>
      <c r="E77" s="258"/>
      <c r="F77" s="262"/>
      <c r="G77" s="262"/>
      <c r="H77" s="258"/>
      <c r="I77" s="286"/>
      <c r="J77" s="257"/>
      <c r="K77" s="286"/>
      <c r="L77" s="286"/>
      <c r="M77" s="286"/>
      <c r="N77" s="286"/>
      <c r="O77" s="286"/>
      <c r="P77" s="286"/>
      <c r="Q77" s="286"/>
      <c r="R77" s="286"/>
      <c r="S77" s="286"/>
      <c r="T77" s="257"/>
      <c r="U77" s="257"/>
      <c r="V77" s="286"/>
      <c r="W77" s="258"/>
      <c r="X77" s="258"/>
      <c r="Y77" s="258"/>
      <c r="Z77" s="258"/>
      <c r="AA77" s="258"/>
      <c r="AB77" s="258"/>
    </row>
  </sheetData>
  <mergeCells count="266">
    <mergeCell ref="W43:X43"/>
    <mergeCell ref="Y43:Z43"/>
    <mergeCell ref="E67:G67"/>
    <mergeCell ref="E68:G68"/>
    <mergeCell ref="K68:L68"/>
    <mergeCell ref="O68:P68"/>
    <mergeCell ref="Q68:R68"/>
    <mergeCell ref="Q67:R67"/>
    <mergeCell ref="O67:P67"/>
    <mergeCell ref="W67:X67"/>
    <mergeCell ref="W68:X68"/>
    <mergeCell ref="Y68:Z68"/>
    <mergeCell ref="Y67:Z67"/>
    <mergeCell ref="W64:X64"/>
    <mergeCell ref="O64:P64"/>
    <mergeCell ref="O65:P65"/>
    <mergeCell ref="Q65:R65"/>
    <mergeCell ref="W65:X65"/>
    <mergeCell ref="O66:P66"/>
    <mergeCell ref="Q66:R66"/>
    <mergeCell ref="W66:X66"/>
    <mergeCell ref="K67:L67"/>
    <mergeCell ref="W60:X60"/>
    <mergeCell ref="O61:P61"/>
    <mergeCell ref="Q61:R61"/>
    <mergeCell ref="W61:X61"/>
    <mergeCell ref="O62:P62"/>
    <mergeCell ref="Q62:R62"/>
    <mergeCell ref="W62:X62"/>
    <mergeCell ref="O63:P63"/>
    <mergeCell ref="Q63:R63"/>
    <mergeCell ref="W63:X63"/>
    <mergeCell ref="Y66:Z66"/>
    <mergeCell ref="Y56:Z56"/>
    <mergeCell ref="O52:P52"/>
    <mergeCell ref="Q52:R52"/>
    <mergeCell ref="O53:P53"/>
    <mergeCell ref="Q53:R53"/>
    <mergeCell ref="O54:P54"/>
    <mergeCell ref="Q54:R54"/>
    <mergeCell ref="O55:P55"/>
    <mergeCell ref="Q55:R55"/>
    <mergeCell ref="W54:X54"/>
    <mergeCell ref="W55:X55"/>
    <mergeCell ref="W56:X56"/>
    <mergeCell ref="O56:P56"/>
    <mergeCell ref="Q56:R56"/>
    <mergeCell ref="W57:X57"/>
    <mergeCell ref="O57:P57"/>
    <mergeCell ref="Q57:R57"/>
    <mergeCell ref="Q58:R58"/>
    <mergeCell ref="W58:X58"/>
    <mergeCell ref="O58:P58"/>
    <mergeCell ref="O59:P59"/>
    <mergeCell ref="Q59:R59"/>
    <mergeCell ref="W59:X59"/>
    <mergeCell ref="Y57:Z57"/>
    <mergeCell ref="Y58:Z58"/>
    <mergeCell ref="Y59:Z59"/>
    <mergeCell ref="Y60:Z60"/>
    <mergeCell ref="Y61:Z61"/>
    <mergeCell ref="Y62:Z62"/>
    <mergeCell ref="Y63:Z63"/>
    <mergeCell ref="Y64:Z64"/>
    <mergeCell ref="Y65:Z65"/>
    <mergeCell ref="W45:W49"/>
    <mergeCell ref="X45:X49"/>
    <mergeCell ref="W50:X50"/>
    <mergeCell ref="W52:X52"/>
    <mergeCell ref="Y52:Z52"/>
    <mergeCell ref="W53:X53"/>
    <mergeCell ref="Y53:Z53"/>
    <mergeCell ref="Y54:Z54"/>
    <mergeCell ref="Y55:Z55"/>
    <mergeCell ref="K62:L62"/>
    <mergeCell ref="K64:L64"/>
    <mergeCell ref="K65:L65"/>
    <mergeCell ref="K66:L66"/>
    <mergeCell ref="K16:L16"/>
    <mergeCell ref="O16:P16"/>
    <mergeCell ref="K26:L26"/>
    <mergeCell ref="O26:P26"/>
    <mergeCell ref="Q16:R16"/>
    <mergeCell ref="Q26:R26"/>
    <mergeCell ref="K33:L33"/>
    <mergeCell ref="O33:P33"/>
    <mergeCell ref="K43:L43"/>
    <mergeCell ref="O43:P43"/>
    <mergeCell ref="K61:L61"/>
    <mergeCell ref="K63:L63"/>
    <mergeCell ref="O45:O49"/>
    <mergeCell ref="P45:P49"/>
    <mergeCell ref="O50:P50"/>
    <mergeCell ref="O60:P60"/>
    <mergeCell ref="Q60:R60"/>
    <mergeCell ref="Q64:R64"/>
    <mergeCell ref="Q33:R33"/>
    <mergeCell ref="Q43:R43"/>
    <mergeCell ref="K52:L52"/>
    <mergeCell ref="K53:L53"/>
    <mergeCell ref="K54:L54"/>
    <mergeCell ref="K55:L55"/>
    <mergeCell ref="K56:L56"/>
    <mergeCell ref="K57:L57"/>
    <mergeCell ref="K58:L58"/>
    <mergeCell ref="K59:L59"/>
    <mergeCell ref="K60:L60"/>
    <mergeCell ref="K5:L5"/>
    <mergeCell ref="O5:P5"/>
    <mergeCell ref="Q5:R5"/>
    <mergeCell ref="W5:X5"/>
    <mergeCell ref="Y5:Z5"/>
    <mergeCell ref="S35:S36"/>
    <mergeCell ref="S37:S38"/>
    <mergeCell ref="S41:S42"/>
    <mergeCell ref="W18:W19"/>
    <mergeCell ref="W20:W21"/>
    <mergeCell ref="W22:W23"/>
    <mergeCell ref="W24:W25"/>
    <mergeCell ref="W31:W32"/>
    <mergeCell ref="W28:W30"/>
    <mergeCell ref="W35:W36"/>
    <mergeCell ref="W37:W38"/>
    <mergeCell ref="S24:S25"/>
    <mergeCell ref="S22:S23"/>
    <mergeCell ref="S20:S21"/>
    <mergeCell ref="K11:K12"/>
    <mergeCell ref="K9:K10"/>
    <mergeCell ref="S28:S30"/>
    <mergeCell ref="K8:R8"/>
    <mergeCell ref="O20:O21"/>
    <mergeCell ref="B52:B65"/>
    <mergeCell ref="A52:A65"/>
    <mergeCell ref="D18:D19"/>
    <mergeCell ref="C18:C19"/>
    <mergeCell ref="D20:D21"/>
    <mergeCell ref="C20:C21"/>
    <mergeCell ref="D22:D23"/>
    <mergeCell ref="C22:C23"/>
    <mergeCell ref="D24:D25"/>
    <mergeCell ref="C24:C25"/>
    <mergeCell ref="B18:B25"/>
    <mergeCell ref="A18:A25"/>
    <mergeCell ref="A27:G27"/>
    <mergeCell ref="A35:A42"/>
    <mergeCell ref="D37:D38"/>
    <mergeCell ref="D35:D36"/>
    <mergeCell ref="D39:D40"/>
    <mergeCell ref="C39:C40"/>
    <mergeCell ref="E45:G49"/>
    <mergeCell ref="D45:D49"/>
    <mergeCell ref="C45:C49"/>
    <mergeCell ref="B45:B49"/>
    <mergeCell ref="A45:A49"/>
    <mergeCell ref="A50:E50"/>
    <mergeCell ref="A4:G4"/>
    <mergeCell ref="A17:G17"/>
    <mergeCell ref="A34:G34"/>
    <mergeCell ref="C28:C30"/>
    <mergeCell ref="D28:D30"/>
    <mergeCell ref="C31:C32"/>
    <mergeCell ref="D31:D32"/>
    <mergeCell ref="A6:B6"/>
    <mergeCell ref="C6:D6"/>
    <mergeCell ref="D13:D15"/>
    <mergeCell ref="D9:D10"/>
    <mergeCell ref="D11:D12"/>
    <mergeCell ref="C8:C12"/>
    <mergeCell ref="D8:G8"/>
    <mergeCell ref="A8:A15"/>
    <mergeCell ref="C13:C15"/>
    <mergeCell ref="B8:B15"/>
    <mergeCell ref="O18:O19"/>
    <mergeCell ref="K39:K40"/>
    <mergeCell ref="O31:O32"/>
    <mergeCell ref="Q20:Q21"/>
    <mergeCell ref="K41:K42"/>
    <mergeCell ref="O41:O42"/>
    <mergeCell ref="O35:O36"/>
    <mergeCell ref="O37:O38"/>
    <mergeCell ref="K13:K15"/>
    <mergeCell ref="O13:O15"/>
    <mergeCell ref="Q13:Q15"/>
    <mergeCell ref="Q18:Q19"/>
    <mergeCell ref="Q22:Q23"/>
    <mergeCell ref="Q24:Q25"/>
    <mergeCell ref="Q28:Q30"/>
    <mergeCell ref="C37:C38"/>
    <mergeCell ref="C41:C42"/>
    <mergeCell ref="D41:D42"/>
    <mergeCell ref="K22:K23"/>
    <mergeCell ref="K24:K25"/>
    <mergeCell ref="K20:K21"/>
    <mergeCell ref="K28:K30"/>
    <mergeCell ref="K31:K32"/>
    <mergeCell ref="K35:K36"/>
    <mergeCell ref="K37:K38"/>
    <mergeCell ref="A66:E66"/>
    <mergeCell ref="M6:N6"/>
    <mergeCell ref="O6:P6"/>
    <mergeCell ref="Q6:R6"/>
    <mergeCell ref="S6:T6"/>
    <mergeCell ref="A7:G7"/>
    <mergeCell ref="A43:E43"/>
    <mergeCell ref="A33:E33"/>
    <mergeCell ref="A26:E26"/>
    <mergeCell ref="A16:E16"/>
    <mergeCell ref="B28:B32"/>
    <mergeCell ref="A51:G51"/>
    <mergeCell ref="A28:A32"/>
    <mergeCell ref="K18:K19"/>
    <mergeCell ref="K17:Z17"/>
    <mergeCell ref="K27:Z27"/>
    <mergeCell ref="K34:Z34"/>
    <mergeCell ref="W6:X6"/>
    <mergeCell ref="Y6:Z6"/>
    <mergeCell ref="S18:S19"/>
    <mergeCell ref="I6:J6"/>
    <mergeCell ref="K6:L6"/>
    <mergeCell ref="B35:B42"/>
    <mergeCell ref="C35:C36"/>
    <mergeCell ref="AA6:AB6"/>
    <mergeCell ref="U6:V6"/>
    <mergeCell ref="S8:S11"/>
    <mergeCell ref="K7:Z7"/>
    <mergeCell ref="W13:W15"/>
    <mergeCell ref="Y13:Y15"/>
    <mergeCell ref="W9:W10"/>
    <mergeCell ref="W11:W12"/>
    <mergeCell ref="W16:X16"/>
    <mergeCell ref="Y16:Z16"/>
    <mergeCell ref="O11:O12"/>
    <mergeCell ref="O9:O10"/>
    <mergeCell ref="W41:W42"/>
    <mergeCell ref="S31:S32"/>
    <mergeCell ref="O28:O30"/>
    <mergeCell ref="W33:X33"/>
    <mergeCell ref="Y33:Z33"/>
    <mergeCell ref="O39:O40"/>
    <mergeCell ref="Q39:Q40"/>
    <mergeCell ref="W39:W40"/>
    <mergeCell ref="Y39:Y40"/>
    <mergeCell ref="E52:G65"/>
    <mergeCell ref="W8:Z8"/>
    <mergeCell ref="Y9:Y10"/>
    <mergeCell ref="Y11:Y12"/>
    <mergeCell ref="Q11:Q12"/>
    <mergeCell ref="Q9:Q10"/>
    <mergeCell ref="K51:Z51"/>
    <mergeCell ref="Y18:Y19"/>
    <mergeCell ref="Y20:Y21"/>
    <mergeCell ref="Y22:Y23"/>
    <mergeCell ref="Y24:Y25"/>
    <mergeCell ref="Y28:Y30"/>
    <mergeCell ref="Y31:Y32"/>
    <mergeCell ref="Y41:Y42"/>
    <mergeCell ref="Y35:Y36"/>
    <mergeCell ref="W26:X26"/>
    <mergeCell ref="Y26:Z26"/>
    <mergeCell ref="Y37:Y38"/>
    <mergeCell ref="O22:O23"/>
    <mergeCell ref="O24:O25"/>
    <mergeCell ref="Q31:Q32"/>
    <mergeCell ref="Q41:Q42"/>
    <mergeCell ref="Q35:Q36"/>
    <mergeCell ref="Q37:Q38"/>
  </mergeCells>
  <pageMargins left="0.86" right="0.25" top="0.45" bottom="0.2" header="0.3" footer="0.2"/>
  <pageSetup paperSize="8" scale="58" orientation="landscape" r:id="rId1"/>
  <rowBreaks count="1" manualBreakCount="1">
    <brk id="70" max="16383" man="1"/>
  </rowBreaks>
  <ignoredErrors>
    <ignoredError sqref="C61:C65"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90"/>
  <sheetViews>
    <sheetView zoomScale="85" zoomScaleNormal="85" zoomScaleSheetLayoutView="70" workbookViewId="0">
      <selection activeCell="B10" sqref="B10"/>
    </sheetView>
  </sheetViews>
  <sheetFormatPr baseColWidth="10" defaultColWidth="8.83203125" defaultRowHeight="15" x14ac:dyDescent="0.2"/>
  <cols>
    <col min="1" max="1" width="5.5" style="154" customWidth="1"/>
    <col min="2" max="2" width="25" customWidth="1"/>
    <col min="3" max="3" width="47.5" customWidth="1"/>
    <col min="4" max="4" width="18.5" style="184" customWidth="1"/>
    <col min="5" max="5" width="17" style="184" customWidth="1"/>
    <col min="6" max="6" width="15.83203125" style="184" customWidth="1"/>
    <col min="7" max="7" width="16.1640625" style="184" customWidth="1"/>
    <col min="8" max="8" width="16" style="184" customWidth="1"/>
    <col min="9" max="9" width="16.5" style="184" customWidth="1"/>
  </cols>
  <sheetData>
    <row r="1" spans="1:9" ht="21" customHeight="1" x14ac:dyDescent="0.2">
      <c r="A1" s="667" t="s">
        <v>709</v>
      </c>
      <c r="B1" s="667"/>
      <c r="C1" s="667"/>
      <c r="D1" s="667"/>
      <c r="E1" s="667"/>
      <c r="F1" s="667"/>
      <c r="G1" s="667"/>
      <c r="H1" s="667"/>
      <c r="I1" s="667"/>
    </row>
    <row r="2" spans="1:9" ht="16.5" customHeight="1" x14ac:dyDescent="0.2">
      <c r="A2" s="677" t="s">
        <v>710</v>
      </c>
      <c r="B2" s="677"/>
      <c r="C2" s="677"/>
      <c r="D2" s="677"/>
      <c r="E2" s="677"/>
      <c r="F2" s="677"/>
      <c r="G2" s="677"/>
      <c r="H2" s="677"/>
      <c r="I2" s="677"/>
    </row>
    <row r="3" spans="1:9" ht="29.25" customHeight="1" x14ac:dyDescent="0.2">
      <c r="A3" s="167" t="s">
        <v>711</v>
      </c>
      <c r="B3" s="164" t="s">
        <v>712</v>
      </c>
      <c r="C3" s="164" t="s">
        <v>713</v>
      </c>
      <c r="D3" s="163" t="s">
        <v>60</v>
      </c>
      <c r="E3" s="163" t="s">
        <v>62</v>
      </c>
      <c r="F3" s="163" t="s">
        <v>63</v>
      </c>
      <c r="G3" s="163" t="s">
        <v>64</v>
      </c>
      <c r="H3" s="163" t="s">
        <v>65</v>
      </c>
      <c r="I3" s="163" t="s">
        <v>66</v>
      </c>
    </row>
    <row r="4" spans="1:9" s="154" customFormat="1" ht="21" customHeight="1" x14ac:dyDescent="0.2">
      <c r="A4" s="155">
        <v>1</v>
      </c>
      <c r="B4" s="668" t="s">
        <v>714</v>
      </c>
      <c r="C4" s="668"/>
      <c r="D4" s="668"/>
      <c r="E4" s="668"/>
      <c r="F4" s="668"/>
      <c r="G4" s="668"/>
      <c r="H4" s="668"/>
      <c r="I4" s="668"/>
    </row>
    <row r="5" spans="1:9" ht="43" customHeight="1" x14ac:dyDescent="0.2">
      <c r="A5" s="181" t="s">
        <v>715</v>
      </c>
      <c r="B5" s="165" t="s">
        <v>716</v>
      </c>
      <c r="C5" s="169" t="s">
        <v>420</v>
      </c>
      <c r="D5" s="134" t="s">
        <v>717</v>
      </c>
      <c r="E5" s="134" t="s">
        <v>718</v>
      </c>
      <c r="F5" s="134" t="s">
        <v>719</v>
      </c>
      <c r="G5" s="134" t="s">
        <v>720</v>
      </c>
      <c r="H5" s="134" t="s">
        <v>721</v>
      </c>
      <c r="I5" s="134" t="s">
        <v>722</v>
      </c>
    </row>
    <row r="6" spans="1:9" ht="32.25" customHeight="1" x14ac:dyDescent="0.2">
      <c r="A6" s="181" t="s">
        <v>723</v>
      </c>
      <c r="B6" s="165" t="s">
        <v>724</v>
      </c>
      <c r="C6" s="169" t="s">
        <v>420</v>
      </c>
      <c r="D6" s="134" t="s">
        <v>725</v>
      </c>
      <c r="E6" s="134" t="s">
        <v>726</v>
      </c>
      <c r="F6" s="134" t="s">
        <v>727</v>
      </c>
      <c r="G6" s="134" t="s">
        <v>728</v>
      </c>
      <c r="H6" s="134" t="s">
        <v>729</v>
      </c>
      <c r="I6" s="134" t="s">
        <v>730</v>
      </c>
    </row>
    <row r="7" spans="1:9" ht="20.25" customHeight="1" x14ac:dyDescent="0.2">
      <c r="A7" s="181" t="s">
        <v>731</v>
      </c>
      <c r="B7" s="165" t="s">
        <v>732</v>
      </c>
      <c r="C7" s="169" t="s">
        <v>420</v>
      </c>
      <c r="D7" s="185" t="s">
        <v>420</v>
      </c>
      <c r="E7" s="134" t="s">
        <v>733</v>
      </c>
      <c r="F7" s="134" t="s">
        <v>734</v>
      </c>
      <c r="G7" s="134" t="s">
        <v>735</v>
      </c>
      <c r="H7" s="185" t="s">
        <v>420</v>
      </c>
      <c r="I7" s="134" t="s">
        <v>736</v>
      </c>
    </row>
    <row r="8" spans="1:9" ht="65.5" customHeight="1" x14ac:dyDescent="0.2">
      <c r="A8" s="181" t="s">
        <v>737</v>
      </c>
      <c r="B8" s="165" t="s">
        <v>738</v>
      </c>
      <c r="C8" s="169" t="s">
        <v>739</v>
      </c>
      <c r="D8" s="159" t="s">
        <v>740</v>
      </c>
      <c r="E8" s="134" t="s">
        <v>741</v>
      </c>
      <c r="F8" s="134" t="s">
        <v>742</v>
      </c>
      <c r="G8" s="134" t="s">
        <v>743</v>
      </c>
      <c r="H8" s="134" t="s">
        <v>741</v>
      </c>
      <c r="I8" s="193">
        <v>2.5000000000000001E-2</v>
      </c>
    </row>
    <row r="9" spans="1:9" ht="37" customHeight="1" x14ac:dyDescent="0.2">
      <c r="A9" s="181" t="s">
        <v>744</v>
      </c>
      <c r="B9" s="169" t="s">
        <v>745</v>
      </c>
      <c r="C9" s="169" t="s">
        <v>746</v>
      </c>
      <c r="D9" s="189" t="s">
        <v>420</v>
      </c>
      <c r="E9" s="134" t="s">
        <v>747</v>
      </c>
      <c r="F9" s="134" t="s">
        <v>742</v>
      </c>
      <c r="G9" s="134" t="s">
        <v>748</v>
      </c>
      <c r="H9" s="134" t="s">
        <v>742</v>
      </c>
      <c r="I9" s="189" t="s">
        <v>420</v>
      </c>
    </row>
    <row r="10" spans="1:9" ht="18.75" customHeight="1" x14ac:dyDescent="0.2">
      <c r="A10" s="181" t="s">
        <v>749</v>
      </c>
      <c r="B10" s="165" t="s">
        <v>750</v>
      </c>
      <c r="C10" s="169" t="s">
        <v>420</v>
      </c>
      <c r="D10" s="134" t="s">
        <v>751</v>
      </c>
      <c r="E10" s="134" t="s">
        <v>751</v>
      </c>
      <c r="F10" s="134" t="s">
        <v>751</v>
      </c>
      <c r="G10" s="134" t="s">
        <v>751</v>
      </c>
      <c r="H10" s="134" t="s">
        <v>751</v>
      </c>
      <c r="I10" s="134" t="s">
        <v>752</v>
      </c>
    </row>
    <row r="11" spans="1:9" ht="45" customHeight="1" x14ac:dyDescent="0.2">
      <c r="A11" s="181" t="s">
        <v>753</v>
      </c>
      <c r="B11" s="169" t="s">
        <v>754</v>
      </c>
      <c r="C11" s="169" t="s">
        <v>755</v>
      </c>
      <c r="D11" s="134" t="s">
        <v>756</v>
      </c>
      <c r="E11" s="134" t="s">
        <v>742</v>
      </c>
      <c r="F11" s="134" t="s">
        <v>742</v>
      </c>
      <c r="G11" s="134" t="s">
        <v>742</v>
      </c>
      <c r="H11" s="134" t="s">
        <v>757</v>
      </c>
      <c r="I11" s="134" t="s">
        <v>758</v>
      </c>
    </row>
    <row r="12" spans="1:9" ht="19.5" customHeight="1" x14ac:dyDescent="0.2">
      <c r="A12" s="675" t="s">
        <v>759</v>
      </c>
      <c r="B12" s="675"/>
      <c r="C12" s="675"/>
      <c r="D12" s="147" t="s">
        <v>571</v>
      </c>
      <c r="E12" s="147" t="s">
        <v>571</v>
      </c>
      <c r="F12" s="147" t="s">
        <v>571</v>
      </c>
      <c r="G12" s="147" t="s">
        <v>571</v>
      </c>
      <c r="H12" s="147" t="s">
        <v>571</v>
      </c>
      <c r="I12" s="147" t="s">
        <v>571</v>
      </c>
    </row>
    <row r="13" spans="1:9" s="154" customFormat="1" ht="22.5" customHeight="1" x14ac:dyDescent="0.2">
      <c r="A13" s="155">
        <v>2</v>
      </c>
      <c r="B13" s="674" t="s">
        <v>760</v>
      </c>
      <c r="C13" s="674"/>
      <c r="D13" s="674"/>
      <c r="E13" s="674"/>
      <c r="F13" s="674"/>
      <c r="G13" s="674"/>
      <c r="H13" s="674"/>
      <c r="I13" s="674"/>
    </row>
    <row r="14" spans="1:9" ht="29.25" customHeight="1" x14ac:dyDescent="0.2">
      <c r="A14" s="181" t="s">
        <v>715</v>
      </c>
      <c r="B14" s="165" t="s">
        <v>716</v>
      </c>
      <c r="C14" s="169" t="s">
        <v>420</v>
      </c>
      <c r="D14" s="134" t="s">
        <v>717</v>
      </c>
      <c r="E14" s="134" t="s">
        <v>761</v>
      </c>
      <c r="F14" s="134" t="s">
        <v>761</v>
      </c>
      <c r="G14" s="183" t="s">
        <v>720</v>
      </c>
      <c r="H14" s="183" t="s">
        <v>721</v>
      </c>
      <c r="I14" s="183" t="s">
        <v>722</v>
      </c>
    </row>
    <row r="15" spans="1:9" ht="28.5" customHeight="1" x14ac:dyDescent="0.2">
      <c r="A15" s="181" t="s">
        <v>723</v>
      </c>
      <c r="B15" s="165" t="s">
        <v>724</v>
      </c>
      <c r="C15" s="169" t="s">
        <v>420</v>
      </c>
      <c r="D15" s="134" t="s">
        <v>762</v>
      </c>
      <c r="E15" s="134" t="s">
        <v>763</v>
      </c>
      <c r="F15" s="134" t="s">
        <v>764</v>
      </c>
      <c r="G15" s="183" t="s">
        <v>765</v>
      </c>
      <c r="H15" s="134" t="s">
        <v>766</v>
      </c>
      <c r="I15" s="183" t="s">
        <v>767</v>
      </c>
    </row>
    <row r="16" spans="1:9" ht="27.75" customHeight="1" x14ac:dyDescent="0.2">
      <c r="A16" s="181" t="s">
        <v>731</v>
      </c>
      <c r="B16" s="165" t="s">
        <v>732</v>
      </c>
      <c r="C16" s="169" t="s">
        <v>420</v>
      </c>
      <c r="D16" s="186" t="s">
        <v>420</v>
      </c>
      <c r="E16" s="183" t="s">
        <v>733</v>
      </c>
      <c r="F16" s="183" t="s">
        <v>734</v>
      </c>
      <c r="G16" s="186" t="s">
        <v>420</v>
      </c>
      <c r="H16" s="186" t="s">
        <v>420</v>
      </c>
      <c r="I16" s="134" t="s">
        <v>768</v>
      </c>
    </row>
    <row r="17" spans="1:9" ht="18" customHeight="1" x14ac:dyDescent="0.2">
      <c r="A17" s="181" t="s">
        <v>737</v>
      </c>
      <c r="B17" s="171" t="s">
        <v>769</v>
      </c>
      <c r="C17" s="171" t="s">
        <v>420</v>
      </c>
      <c r="D17" s="124" t="s">
        <v>770</v>
      </c>
      <c r="E17" s="124" t="s">
        <v>771</v>
      </c>
      <c r="F17" s="124" t="s">
        <v>771</v>
      </c>
      <c r="G17" s="124" t="s">
        <v>772</v>
      </c>
      <c r="H17" s="175" t="s">
        <v>773</v>
      </c>
      <c r="I17" s="183" t="s">
        <v>774</v>
      </c>
    </row>
    <row r="18" spans="1:9" ht="18" customHeight="1" x14ac:dyDescent="0.2">
      <c r="A18" s="181" t="s">
        <v>744</v>
      </c>
      <c r="B18" s="165" t="s">
        <v>775</v>
      </c>
      <c r="C18" s="169" t="s">
        <v>776</v>
      </c>
      <c r="D18" s="186" t="s">
        <v>420</v>
      </c>
      <c r="E18" s="175" t="s">
        <v>777</v>
      </c>
      <c r="F18" s="175" t="s">
        <v>742</v>
      </c>
      <c r="G18" s="183" t="s">
        <v>778</v>
      </c>
      <c r="H18" s="134" t="s">
        <v>776</v>
      </c>
      <c r="I18" s="183" t="s">
        <v>779</v>
      </c>
    </row>
    <row r="19" spans="1:9" ht="54" customHeight="1" x14ac:dyDescent="0.2">
      <c r="A19" s="181" t="s">
        <v>749</v>
      </c>
      <c r="B19" s="169" t="s">
        <v>745</v>
      </c>
      <c r="C19" s="172" t="s">
        <v>780</v>
      </c>
      <c r="D19" s="189" t="s">
        <v>420</v>
      </c>
      <c r="E19" s="134" t="s">
        <v>748</v>
      </c>
      <c r="F19" s="134" t="s">
        <v>781</v>
      </c>
      <c r="G19" s="134" t="s">
        <v>748</v>
      </c>
      <c r="H19" s="134" t="s">
        <v>742</v>
      </c>
      <c r="I19" s="189" t="s">
        <v>420</v>
      </c>
    </row>
    <row r="20" spans="1:9" ht="32.25" customHeight="1" x14ac:dyDescent="0.2">
      <c r="A20" s="181" t="s">
        <v>753</v>
      </c>
      <c r="B20" s="165" t="s">
        <v>750</v>
      </c>
      <c r="C20" s="169" t="s">
        <v>420</v>
      </c>
      <c r="D20" s="183" t="s">
        <v>782</v>
      </c>
      <c r="E20" s="183" t="s">
        <v>751</v>
      </c>
      <c r="F20" s="183" t="s">
        <v>751</v>
      </c>
      <c r="G20" s="183" t="s">
        <v>751</v>
      </c>
      <c r="H20" s="185" t="s">
        <v>420</v>
      </c>
      <c r="I20" s="183" t="s">
        <v>752</v>
      </c>
    </row>
    <row r="21" spans="1:9" ht="24" customHeight="1" x14ac:dyDescent="0.2">
      <c r="A21" s="675" t="s">
        <v>759</v>
      </c>
      <c r="B21" s="675"/>
      <c r="C21" s="675"/>
      <c r="D21" s="147" t="s">
        <v>571</v>
      </c>
      <c r="E21" s="147" t="s">
        <v>571</v>
      </c>
      <c r="F21" s="147" t="s">
        <v>571</v>
      </c>
      <c r="G21" s="147" t="s">
        <v>571</v>
      </c>
      <c r="H21" s="147" t="s">
        <v>571</v>
      </c>
      <c r="I21" s="147" t="s">
        <v>571</v>
      </c>
    </row>
    <row r="22" spans="1:9" s="154" customFormat="1" ht="24.75" customHeight="1" x14ac:dyDescent="0.2">
      <c r="A22" s="155">
        <v>3</v>
      </c>
      <c r="B22" s="668" t="s">
        <v>783</v>
      </c>
      <c r="C22" s="668"/>
      <c r="D22" s="668"/>
      <c r="E22" s="668"/>
      <c r="F22" s="668"/>
      <c r="G22" s="668"/>
      <c r="H22" s="668"/>
      <c r="I22" s="668"/>
    </row>
    <row r="23" spans="1:9" ht="30" customHeight="1" x14ac:dyDescent="0.2">
      <c r="A23" s="181" t="s">
        <v>715</v>
      </c>
      <c r="B23" s="173" t="s">
        <v>716</v>
      </c>
      <c r="C23" s="174" t="s">
        <v>420</v>
      </c>
      <c r="D23" s="134" t="s">
        <v>717</v>
      </c>
      <c r="E23" s="134" t="s">
        <v>761</v>
      </c>
      <c r="F23" s="134" t="s">
        <v>761</v>
      </c>
      <c r="G23" s="183" t="s">
        <v>720</v>
      </c>
      <c r="H23" s="183" t="s">
        <v>721</v>
      </c>
      <c r="I23" s="182" t="s">
        <v>722</v>
      </c>
    </row>
    <row r="24" spans="1:9" ht="28" customHeight="1" x14ac:dyDescent="0.2">
      <c r="A24" s="181" t="s">
        <v>723</v>
      </c>
      <c r="B24" s="173" t="s">
        <v>724</v>
      </c>
      <c r="C24" s="174" t="s">
        <v>420</v>
      </c>
      <c r="D24" s="182" t="s">
        <v>784</v>
      </c>
      <c r="E24" s="134" t="s">
        <v>785</v>
      </c>
      <c r="F24" s="134" t="s">
        <v>786</v>
      </c>
      <c r="G24" s="183" t="s">
        <v>765</v>
      </c>
      <c r="H24" s="134" t="s">
        <v>766</v>
      </c>
      <c r="I24" s="182" t="s">
        <v>787</v>
      </c>
    </row>
    <row r="25" spans="1:9" ht="18" customHeight="1" x14ac:dyDescent="0.2">
      <c r="A25" s="181" t="s">
        <v>731</v>
      </c>
      <c r="B25" s="173" t="s">
        <v>732</v>
      </c>
      <c r="C25" s="174" t="s">
        <v>788</v>
      </c>
      <c r="D25" s="182" t="s">
        <v>789</v>
      </c>
      <c r="E25" s="182" t="s">
        <v>735</v>
      </c>
      <c r="F25" s="182" t="s">
        <v>735</v>
      </c>
      <c r="G25" s="182" t="s">
        <v>789</v>
      </c>
      <c r="H25" s="182" t="s">
        <v>789</v>
      </c>
      <c r="I25" s="182" t="s">
        <v>789</v>
      </c>
    </row>
    <row r="26" spans="1:9" ht="18" customHeight="1" x14ac:dyDescent="0.2">
      <c r="A26" s="181" t="s">
        <v>737</v>
      </c>
      <c r="B26" s="171" t="s">
        <v>790</v>
      </c>
      <c r="C26" s="171" t="s">
        <v>791</v>
      </c>
      <c r="D26" s="127" t="s">
        <v>792</v>
      </c>
      <c r="E26" s="127" t="s">
        <v>793</v>
      </c>
      <c r="F26" s="124" t="s">
        <v>791</v>
      </c>
      <c r="G26" s="127" t="s">
        <v>793</v>
      </c>
      <c r="H26" s="127" t="s">
        <v>793</v>
      </c>
      <c r="I26" s="127" t="s">
        <v>794</v>
      </c>
    </row>
    <row r="27" spans="1:9" ht="18" customHeight="1" x14ac:dyDescent="0.2">
      <c r="A27" s="181" t="s">
        <v>744</v>
      </c>
      <c r="B27" s="173" t="s">
        <v>738</v>
      </c>
      <c r="C27" s="174" t="s">
        <v>795</v>
      </c>
      <c r="D27" s="175" t="s">
        <v>796</v>
      </c>
      <c r="E27" s="175" t="s">
        <v>795</v>
      </c>
      <c r="F27" s="175" t="s">
        <v>795</v>
      </c>
      <c r="G27" s="175" t="s">
        <v>797</v>
      </c>
      <c r="H27" s="175" t="s">
        <v>773</v>
      </c>
      <c r="I27" s="182" t="s">
        <v>798</v>
      </c>
    </row>
    <row r="28" spans="1:9" ht="31" customHeight="1" x14ac:dyDescent="0.2">
      <c r="A28" s="181" t="s">
        <v>749</v>
      </c>
      <c r="B28" s="174" t="s">
        <v>745</v>
      </c>
      <c r="C28" s="174" t="s">
        <v>746</v>
      </c>
      <c r="D28" s="189" t="s">
        <v>420</v>
      </c>
      <c r="E28" s="134" t="s">
        <v>748</v>
      </c>
      <c r="F28" s="134" t="s">
        <v>742</v>
      </c>
      <c r="G28" s="134" t="s">
        <v>748</v>
      </c>
      <c r="H28" s="134" t="s">
        <v>742</v>
      </c>
      <c r="I28" s="175" t="s">
        <v>799</v>
      </c>
    </row>
    <row r="29" spans="1:9" ht="19" customHeight="1" x14ac:dyDescent="0.2">
      <c r="A29" s="181" t="s">
        <v>753</v>
      </c>
      <c r="B29" s="173" t="s">
        <v>800</v>
      </c>
      <c r="C29" s="174" t="s">
        <v>420</v>
      </c>
      <c r="D29" s="182" t="s">
        <v>801</v>
      </c>
      <c r="E29" s="182"/>
      <c r="F29" s="182" t="s">
        <v>801</v>
      </c>
      <c r="G29" s="182"/>
      <c r="H29" s="182"/>
      <c r="I29" s="182"/>
    </row>
    <row r="30" spans="1:9" ht="22" customHeight="1" x14ac:dyDescent="0.2">
      <c r="A30" s="675" t="s">
        <v>759</v>
      </c>
      <c r="B30" s="675"/>
      <c r="C30" s="675"/>
      <c r="D30" s="147" t="s">
        <v>571</v>
      </c>
      <c r="E30" s="147" t="s">
        <v>571</v>
      </c>
      <c r="F30" s="147" t="s">
        <v>571</v>
      </c>
      <c r="G30" s="147" t="s">
        <v>571</v>
      </c>
      <c r="H30" s="147" t="s">
        <v>571</v>
      </c>
      <c r="I30" s="147" t="s">
        <v>571</v>
      </c>
    </row>
    <row r="31" spans="1:9" s="154" customFormat="1" ht="21.75" customHeight="1" x14ac:dyDescent="0.2">
      <c r="A31" s="155">
        <v>4</v>
      </c>
      <c r="B31" s="668" t="s">
        <v>802</v>
      </c>
      <c r="C31" s="668"/>
      <c r="D31" s="668"/>
      <c r="E31" s="668"/>
      <c r="F31" s="668"/>
      <c r="G31" s="668"/>
      <c r="H31" s="668"/>
      <c r="I31" s="668"/>
    </row>
    <row r="32" spans="1:9" ht="28" x14ac:dyDescent="0.2">
      <c r="A32" s="181" t="s">
        <v>715</v>
      </c>
      <c r="B32" s="173" t="s">
        <v>716</v>
      </c>
      <c r="C32" s="174" t="s">
        <v>420</v>
      </c>
      <c r="D32" s="134" t="s">
        <v>717</v>
      </c>
      <c r="E32" s="134" t="s">
        <v>761</v>
      </c>
      <c r="F32" s="134" t="s">
        <v>761</v>
      </c>
      <c r="G32" s="182" t="s">
        <v>720</v>
      </c>
      <c r="H32" s="183" t="s">
        <v>721</v>
      </c>
      <c r="I32" s="182" t="s">
        <v>722</v>
      </c>
    </row>
    <row r="33" spans="1:9" ht="28" x14ac:dyDescent="0.2">
      <c r="A33" s="181" t="s">
        <v>723</v>
      </c>
      <c r="B33" s="173" t="s">
        <v>724</v>
      </c>
      <c r="C33" s="174" t="s">
        <v>420</v>
      </c>
      <c r="D33" s="175" t="s">
        <v>803</v>
      </c>
      <c r="E33" s="134" t="s">
        <v>804</v>
      </c>
      <c r="F33" s="134" t="s">
        <v>786</v>
      </c>
      <c r="G33" s="183" t="s">
        <v>765</v>
      </c>
      <c r="H33" s="134" t="s">
        <v>766</v>
      </c>
      <c r="I33" s="182" t="s">
        <v>787</v>
      </c>
    </row>
    <row r="34" spans="1:9" ht="20.25" customHeight="1" x14ac:dyDescent="0.2">
      <c r="A34" s="181" t="s">
        <v>731</v>
      </c>
      <c r="B34" s="173" t="s">
        <v>732</v>
      </c>
      <c r="C34" s="174" t="s">
        <v>788</v>
      </c>
      <c r="D34" s="182" t="s">
        <v>789</v>
      </c>
      <c r="E34" s="182" t="s">
        <v>735</v>
      </c>
      <c r="F34" s="182" t="s">
        <v>735</v>
      </c>
      <c r="G34" s="182" t="s">
        <v>735</v>
      </c>
      <c r="H34" s="182" t="s">
        <v>735</v>
      </c>
      <c r="I34" s="182" t="s">
        <v>789</v>
      </c>
    </row>
    <row r="35" spans="1:9" ht="20.25" customHeight="1" x14ac:dyDescent="0.2">
      <c r="A35" s="181" t="s">
        <v>737</v>
      </c>
      <c r="B35" s="171" t="s">
        <v>790</v>
      </c>
      <c r="C35" s="171" t="s">
        <v>791</v>
      </c>
      <c r="D35" s="127" t="s">
        <v>805</v>
      </c>
      <c r="E35" s="127" t="s">
        <v>806</v>
      </c>
      <c r="F35" s="127" t="s">
        <v>806</v>
      </c>
      <c r="G35" s="127" t="s">
        <v>793</v>
      </c>
      <c r="H35" s="127" t="s">
        <v>806</v>
      </c>
      <c r="I35" s="127" t="s">
        <v>794</v>
      </c>
    </row>
    <row r="36" spans="1:9" ht="20.25" customHeight="1" x14ac:dyDescent="0.2">
      <c r="A36" s="181" t="s">
        <v>744</v>
      </c>
      <c r="B36" s="173" t="s">
        <v>738</v>
      </c>
      <c r="C36" s="174" t="s">
        <v>807</v>
      </c>
      <c r="D36" s="175" t="s">
        <v>796</v>
      </c>
      <c r="E36" s="182" t="s">
        <v>742</v>
      </c>
      <c r="F36" s="175" t="s">
        <v>742</v>
      </c>
      <c r="G36" s="175" t="s">
        <v>797</v>
      </c>
      <c r="H36" s="175" t="s">
        <v>773</v>
      </c>
      <c r="I36" s="182" t="s">
        <v>798</v>
      </c>
    </row>
    <row r="37" spans="1:9" ht="44.5" customHeight="1" x14ac:dyDescent="0.2">
      <c r="A37" s="181" t="s">
        <v>749</v>
      </c>
      <c r="B37" s="174" t="s">
        <v>745</v>
      </c>
      <c r="C37" s="174" t="s">
        <v>746</v>
      </c>
      <c r="D37" s="194" t="s">
        <v>420</v>
      </c>
      <c r="E37" s="175" t="s">
        <v>742</v>
      </c>
      <c r="F37" s="134" t="s">
        <v>742</v>
      </c>
      <c r="G37" s="134" t="s">
        <v>748</v>
      </c>
      <c r="H37" s="134" t="s">
        <v>742</v>
      </c>
      <c r="I37" s="175" t="s">
        <v>799</v>
      </c>
    </row>
    <row r="38" spans="1:9" ht="20.25" customHeight="1" x14ac:dyDescent="0.2">
      <c r="A38" s="181" t="s">
        <v>753</v>
      </c>
      <c r="B38" s="173" t="s">
        <v>800</v>
      </c>
      <c r="C38" s="174" t="s">
        <v>420</v>
      </c>
      <c r="D38" s="182" t="s">
        <v>733</v>
      </c>
      <c r="E38" s="182"/>
      <c r="F38" s="182" t="s">
        <v>801</v>
      </c>
      <c r="G38" s="182"/>
      <c r="H38" s="182"/>
      <c r="I38" s="182"/>
    </row>
    <row r="39" spans="1:9" ht="18.75" customHeight="1" x14ac:dyDescent="0.2">
      <c r="A39" s="675" t="s">
        <v>759</v>
      </c>
      <c r="B39" s="675"/>
      <c r="C39" s="675"/>
      <c r="D39" s="147" t="s">
        <v>571</v>
      </c>
      <c r="E39" s="147" t="s">
        <v>571</v>
      </c>
      <c r="F39" s="147" t="s">
        <v>571</v>
      </c>
      <c r="G39" s="147" t="s">
        <v>571</v>
      </c>
      <c r="H39" s="147" t="s">
        <v>571</v>
      </c>
      <c r="I39" s="147" t="s">
        <v>571</v>
      </c>
    </row>
    <row r="40" spans="1:9" s="154" customFormat="1" ht="23.25" customHeight="1" x14ac:dyDescent="0.2">
      <c r="A40" s="155">
        <v>5</v>
      </c>
      <c r="B40" s="668" t="s">
        <v>808</v>
      </c>
      <c r="C40" s="668"/>
      <c r="D40" s="668"/>
      <c r="E40" s="668"/>
      <c r="F40" s="668"/>
      <c r="G40" s="668"/>
      <c r="H40" s="668"/>
      <c r="I40" s="668"/>
    </row>
    <row r="41" spans="1:9" ht="29.25" customHeight="1" x14ac:dyDescent="0.2">
      <c r="A41" s="181" t="s">
        <v>715</v>
      </c>
      <c r="B41" s="173" t="s">
        <v>716</v>
      </c>
      <c r="C41" s="175" t="s">
        <v>420</v>
      </c>
      <c r="D41" s="134" t="s">
        <v>717</v>
      </c>
      <c r="E41" s="175" t="s">
        <v>809</v>
      </c>
      <c r="F41" s="175" t="s">
        <v>810</v>
      </c>
      <c r="G41" s="182" t="s">
        <v>720</v>
      </c>
      <c r="H41" s="175" t="s">
        <v>811</v>
      </c>
      <c r="I41" s="182" t="s">
        <v>812</v>
      </c>
    </row>
    <row r="42" spans="1:9" ht="31.5" customHeight="1" x14ac:dyDescent="0.2">
      <c r="A42" s="181" t="s">
        <v>723</v>
      </c>
      <c r="B42" s="173" t="s">
        <v>724</v>
      </c>
      <c r="C42" s="175" t="s">
        <v>420</v>
      </c>
      <c r="D42" s="175" t="s">
        <v>813</v>
      </c>
      <c r="E42" s="182" t="s">
        <v>814</v>
      </c>
      <c r="F42" s="175" t="s">
        <v>815</v>
      </c>
      <c r="G42" s="182" t="s">
        <v>816</v>
      </c>
      <c r="H42" s="182" t="s">
        <v>817</v>
      </c>
      <c r="I42" s="182" t="s">
        <v>818</v>
      </c>
    </row>
    <row r="43" spans="1:9" ht="28" x14ac:dyDescent="0.2">
      <c r="A43" s="181" t="s">
        <v>731</v>
      </c>
      <c r="B43" s="173" t="s">
        <v>819</v>
      </c>
      <c r="C43" s="175" t="s">
        <v>820</v>
      </c>
      <c r="D43" s="124" t="s">
        <v>770</v>
      </c>
      <c r="E43" s="182" t="s">
        <v>821</v>
      </c>
      <c r="F43" s="182" t="s">
        <v>822</v>
      </c>
      <c r="G43" s="175" t="s">
        <v>823</v>
      </c>
      <c r="H43" s="182" t="s">
        <v>824</v>
      </c>
      <c r="I43" s="175" t="s">
        <v>825</v>
      </c>
    </row>
    <row r="44" spans="1:9" ht="58" customHeight="1" x14ac:dyDescent="0.2">
      <c r="A44" s="181" t="s">
        <v>737</v>
      </c>
      <c r="B44" s="171" t="s">
        <v>826</v>
      </c>
      <c r="C44" s="166" t="s">
        <v>827</v>
      </c>
      <c r="D44" s="124" t="s">
        <v>828</v>
      </c>
      <c r="E44" s="124" t="s">
        <v>742</v>
      </c>
      <c r="F44" s="124" t="s">
        <v>829</v>
      </c>
      <c r="G44" s="124" t="s">
        <v>830</v>
      </c>
      <c r="H44" s="124" t="s">
        <v>831</v>
      </c>
      <c r="I44" s="124" t="s">
        <v>832</v>
      </c>
    </row>
    <row r="45" spans="1:9" ht="66" customHeight="1" x14ac:dyDescent="0.2">
      <c r="A45" s="181" t="s">
        <v>744</v>
      </c>
      <c r="B45" s="173" t="s">
        <v>833</v>
      </c>
      <c r="C45" s="176" t="s">
        <v>834</v>
      </c>
      <c r="D45" s="182" t="s">
        <v>835</v>
      </c>
      <c r="E45" s="182" t="s">
        <v>742</v>
      </c>
      <c r="F45" s="175" t="s">
        <v>742</v>
      </c>
      <c r="G45" s="182" t="s">
        <v>742</v>
      </c>
      <c r="H45" s="182" t="s">
        <v>756</v>
      </c>
      <c r="I45" s="175" t="s">
        <v>836</v>
      </c>
    </row>
    <row r="46" spans="1:9" ht="52" customHeight="1" x14ac:dyDescent="0.2">
      <c r="A46" s="181" t="s">
        <v>749</v>
      </c>
      <c r="B46" s="173" t="s">
        <v>837</v>
      </c>
      <c r="C46" s="177" t="s">
        <v>838</v>
      </c>
      <c r="D46" s="195" t="s">
        <v>839</v>
      </c>
      <c r="E46" s="175" t="s">
        <v>840</v>
      </c>
      <c r="F46" s="175" t="s">
        <v>841</v>
      </c>
      <c r="G46" s="175" t="s">
        <v>842</v>
      </c>
      <c r="H46" s="175" t="s">
        <v>843</v>
      </c>
      <c r="I46" s="175" t="s">
        <v>844</v>
      </c>
    </row>
    <row r="47" spans="1:9" ht="28.5" customHeight="1" x14ac:dyDescent="0.2">
      <c r="A47" s="181" t="s">
        <v>753</v>
      </c>
      <c r="B47" s="173" t="s">
        <v>845</v>
      </c>
      <c r="C47" s="177" t="s">
        <v>846</v>
      </c>
      <c r="D47" s="182" t="s">
        <v>847</v>
      </c>
      <c r="E47" s="182" t="s">
        <v>742</v>
      </c>
      <c r="F47" s="182" t="s">
        <v>742</v>
      </c>
      <c r="G47" s="175" t="s">
        <v>848</v>
      </c>
      <c r="H47" s="182" t="s">
        <v>756</v>
      </c>
      <c r="I47" s="175" t="s">
        <v>849</v>
      </c>
    </row>
    <row r="48" spans="1:9" ht="54.75" customHeight="1" x14ac:dyDescent="0.2">
      <c r="A48" s="181" t="s">
        <v>850</v>
      </c>
      <c r="B48" s="173" t="s">
        <v>851</v>
      </c>
      <c r="C48" s="177" t="s">
        <v>852</v>
      </c>
      <c r="D48" s="182" t="s">
        <v>847</v>
      </c>
      <c r="E48" s="182" t="s">
        <v>742</v>
      </c>
      <c r="F48" s="175" t="s">
        <v>853</v>
      </c>
      <c r="G48" s="175" t="s">
        <v>854</v>
      </c>
      <c r="H48" s="182" t="s">
        <v>756</v>
      </c>
      <c r="I48" s="182" t="s">
        <v>855</v>
      </c>
    </row>
    <row r="49" spans="1:9" ht="66.75" customHeight="1" x14ac:dyDescent="0.2">
      <c r="A49" s="181" t="s">
        <v>856</v>
      </c>
      <c r="B49" s="173" t="s">
        <v>833</v>
      </c>
      <c r="C49" s="176" t="s">
        <v>857</v>
      </c>
      <c r="D49" s="182" t="s">
        <v>847</v>
      </c>
      <c r="E49" s="182" t="s">
        <v>742</v>
      </c>
      <c r="F49" s="182" t="s">
        <v>742</v>
      </c>
      <c r="G49" s="182" t="s">
        <v>742</v>
      </c>
      <c r="H49" s="182" t="s">
        <v>756</v>
      </c>
      <c r="I49" s="175" t="s">
        <v>836</v>
      </c>
    </row>
    <row r="50" spans="1:9" x14ac:dyDescent="0.2">
      <c r="A50" s="181" t="s">
        <v>858</v>
      </c>
      <c r="B50" s="171" t="s">
        <v>859</v>
      </c>
      <c r="C50" s="177" t="s">
        <v>860</v>
      </c>
      <c r="D50" s="127" t="s">
        <v>861</v>
      </c>
      <c r="E50" s="127" t="s">
        <v>862</v>
      </c>
      <c r="F50" s="127" t="s">
        <v>863</v>
      </c>
      <c r="G50" s="127" t="s">
        <v>864</v>
      </c>
      <c r="H50" s="127" t="s">
        <v>864</v>
      </c>
      <c r="I50" s="127" t="s">
        <v>865</v>
      </c>
    </row>
    <row r="51" spans="1:9" ht="53.25" customHeight="1" x14ac:dyDescent="0.2">
      <c r="A51" s="181" t="s">
        <v>866</v>
      </c>
      <c r="B51" s="171" t="s">
        <v>867</v>
      </c>
      <c r="C51" s="176" t="s">
        <v>868</v>
      </c>
      <c r="D51" s="124" t="s">
        <v>869</v>
      </c>
      <c r="E51" s="124" t="s">
        <v>742</v>
      </c>
      <c r="F51" s="124" t="s">
        <v>870</v>
      </c>
      <c r="G51" s="124" t="s">
        <v>742</v>
      </c>
      <c r="H51" s="124" t="s">
        <v>871</v>
      </c>
      <c r="I51" s="124" t="s">
        <v>742</v>
      </c>
    </row>
    <row r="52" spans="1:9" ht="57" customHeight="1" x14ac:dyDescent="0.2">
      <c r="A52" s="181" t="s">
        <v>872</v>
      </c>
      <c r="B52" s="174" t="s">
        <v>745</v>
      </c>
      <c r="C52" s="176" t="s">
        <v>873</v>
      </c>
      <c r="D52" s="194" t="s">
        <v>420</v>
      </c>
      <c r="E52" s="175" t="s">
        <v>742</v>
      </c>
      <c r="F52" s="175" t="s">
        <v>742</v>
      </c>
      <c r="G52" s="175" t="s">
        <v>742</v>
      </c>
      <c r="H52" s="175" t="s">
        <v>756</v>
      </c>
      <c r="I52" s="175" t="s">
        <v>874</v>
      </c>
    </row>
    <row r="53" spans="1:9" ht="18" customHeight="1" x14ac:dyDescent="0.2">
      <c r="A53" s="181" t="s">
        <v>875</v>
      </c>
      <c r="B53" s="173" t="s">
        <v>876</v>
      </c>
      <c r="C53" s="176" t="s">
        <v>877</v>
      </c>
      <c r="D53" s="182" t="s">
        <v>782</v>
      </c>
      <c r="E53" s="182" t="s">
        <v>751</v>
      </c>
      <c r="F53" s="182" t="s">
        <v>751</v>
      </c>
      <c r="G53" s="182" t="s">
        <v>751</v>
      </c>
      <c r="H53" s="182" t="s">
        <v>756</v>
      </c>
      <c r="I53" s="182" t="s">
        <v>751</v>
      </c>
    </row>
    <row r="54" spans="1:9" ht="115" customHeight="1" x14ac:dyDescent="0.2">
      <c r="A54" s="181" t="s">
        <v>878</v>
      </c>
      <c r="B54" s="126" t="s">
        <v>879</v>
      </c>
      <c r="C54" s="176" t="s">
        <v>880</v>
      </c>
      <c r="D54" s="125" t="s">
        <v>881</v>
      </c>
      <c r="E54" s="125" t="s">
        <v>742</v>
      </c>
      <c r="F54" s="125" t="s">
        <v>742</v>
      </c>
      <c r="G54" s="125" t="s">
        <v>742</v>
      </c>
      <c r="H54" s="125" t="s">
        <v>756</v>
      </c>
      <c r="I54" s="125" t="s">
        <v>742</v>
      </c>
    </row>
    <row r="55" spans="1:9" x14ac:dyDescent="0.2">
      <c r="A55" s="181" t="s">
        <v>882</v>
      </c>
      <c r="B55" s="173" t="s">
        <v>883</v>
      </c>
      <c r="C55" s="126"/>
      <c r="D55" s="187" t="s">
        <v>420</v>
      </c>
      <c r="E55" s="182"/>
      <c r="F55" s="182"/>
      <c r="G55" s="182"/>
      <c r="H55" s="182"/>
      <c r="I55" s="182"/>
    </row>
    <row r="56" spans="1:9" ht="14.5" customHeight="1" x14ac:dyDescent="0.2">
      <c r="A56" s="675" t="s">
        <v>759</v>
      </c>
      <c r="B56" s="675"/>
      <c r="C56" s="675"/>
      <c r="D56" s="147" t="s">
        <v>571</v>
      </c>
      <c r="E56" s="147" t="s">
        <v>571</v>
      </c>
      <c r="F56" s="147" t="s">
        <v>571</v>
      </c>
      <c r="G56" s="147" t="s">
        <v>571</v>
      </c>
      <c r="H56" s="147" t="s">
        <v>571</v>
      </c>
      <c r="I56" s="147" t="s">
        <v>571</v>
      </c>
    </row>
    <row r="57" spans="1:9" ht="29.25" customHeight="1" x14ac:dyDescent="0.2">
      <c r="A57" s="167" t="s">
        <v>711</v>
      </c>
      <c r="B57" s="164" t="s">
        <v>712</v>
      </c>
      <c r="C57" s="164" t="s">
        <v>713</v>
      </c>
      <c r="D57" s="163" t="s">
        <v>60</v>
      </c>
      <c r="E57" s="163" t="s">
        <v>62</v>
      </c>
      <c r="F57" s="163" t="s">
        <v>63</v>
      </c>
      <c r="G57" s="163" t="s">
        <v>64</v>
      </c>
      <c r="H57" s="163" t="s">
        <v>65</v>
      </c>
      <c r="I57" s="163" t="s">
        <v>66</v>
      </c>
    </row>
    <row r="58" spans="1:9" s="154" customFormat="1" ht="22" customHeight="1" x14ac:dyDescent="0.2">
      <c r="A58" s="155">
        <v>6</v>
      </c>
      <c r="B58" s="668" t="s">
        <v>884</v>
      </c>
      <c r="C58" s="668"/>
      <c r="D58" s="668"/>
      <c r="E58" s="668"/>
      <c r="F58" s="668"/>
      <c r="G58" s="668"/>
      <c r="H58" s="668"/>
      <c r="I58" s="668"/>
    </row>
    <row r="59" spans="1:9" x14ac:dyDescent="0.2">
      <c r="A59" s="181" t="s">
        <v>715</v>
      </c>
      <c r="B59" s="173" t="s">
        <v>716</v>
      </c>
      <c r="C59" s="175" t="s">
        <v>420</v>
      </c>
      <c r="D59" s="182" t="s">
        <v>885</v>
      </c>
      <c r="E59" s="182" t="s">
        <v>886</v>
      </c>
      <c r="F59" s="182" t="s">
        <v>887</v>
      </c>
      <c r="G59" s="182" t="s">
        <v>888</v>
      </c>
      <c r="H59" s="182" t="s">
        <v>889</v>
      </c>
      <c r="I59" s="182" t="s">
        <v>812</v>
      </c>
    </row>
    <row r="60" spans="1:9" ht="28" x14ac:dyDescent="0.2">
      <c r="A60" s="181" t="s">
        <v>723</v>
      </c>
      <c r="B60" s="173" t="s">
        <v>724</v>
      </c>
      <c r="C60" s="175" t="s">
        <v>420</v>
      </c>
      <c r="D60" s="175" t="s">
        <v>890</v>
      </c>
      <c r="E60" s="182" t="s">
        <v>891</v>
      </c>
      <c r="F60" s="175" t="s">
        <v>892</v>
      </c>
      <c r="G60" s="182" t="s">
        <v>893</v>
      </c>
      <c r="H60" s="182" t="s">
        <v>894</v>
      </c>
      <c r="I60" s="669" t="s">
        <v>895</v>
      </c>
    </row>
    <row r="61" spans="1:9" x14ac:dyDescent="0.2">
      <c r="A61" s="181" t="s">
        <v>731</v>
      </c>
      <c r="B61" s="173" t="s">
        <v>896</v>
      </c>
      <c r="C61" s="175" t="s">
        <v>897</v>
      </c>
      <c r="D61" s="182" t="s">
        <v>898</v>
      </c>
      <c r="E61" s="182" t="s">
        <v>899</v>
      </c>
      <c r="F61" s="182" t="s">
        <v>900</v>
      </c>
      <c r="G61" s="182" t="s">
        <v>901</v>
      </c>
      <c r="H61" s="182" t="s">
        <v>902</v>
      </c>
      <c r="I61" s="673"/>
    </row>
    <row r="62" spans="1:9" ht="28" x14ac:dyDescent="0.2">
      <c r="A62" s="181" t="s">
        <v>737</v>
      </c>
      <c r="B62" s="171" t="s">
        <v>903</v>
      </c>
      <c r="C62" s="124" t="s">
        <v>904</v>
      </c>
      <c r="D62" s="124" t="s">
        <v>905</v>
      </c>
      <c r="E62" s="124" t="s">
        <v>905</v>
      </c>
      <c r="F62" s="124" t="s">
        <v>906</v>
      </c>
      <c r="G62" s="124" t="s">
        <v>905</v>
      </c>
      <c r="H62" s="124" t="s">
        <v>905</v>
      </c>
      <c r="I62" s="673"/>
    </row>
    <row r="63" spans="1:9" x14ac:dyDescent="0.2">
      <c r="A63" s="181" t="s">
        <v>744</v>
      </c>
      <c r="B63" s="173" t="s">
        <v>907</v>
      </c>
      <c r="C63" s="178"/>
      <c r="D63" s="182" t="s">
        <v>908</v>
      </c>
      <c r="E63" s="182" t="s">
        <v>908</v>
      </c>
      <c r="F63" s="182" t="s">
        <v>908</v>
      </c>
      <c r="G63" s="182" t="s">
        <v>908</v>
      </c>
      <c r="H63" s="182" t="s">
        <v>908</v>
      </c>
      <c r="I63" s="673"/>
    </row>
    <row r="64" spans="1:9" x14ac:dyDescent="0.2">
      <c r="A64" s="181" t="s">
        <v>749</v>
      </c>
      <c r="B64" s="173" t="s">
        <v>909</v>
      </c>
      <c r="C64" s="178"/>
      <c r="D64" s="182" t="s">
        <v>910</v>
      </c>
      <c r="E64" s="182" t="s">
        <v>911</v>
      </c>
      <c r="F64" s="182" t="s">
        <v>912</v>
      </c>
      <c r="G64" s="182" t="s">
        <v>913</v>
      </c>
      <c r="H64" s="182" t="s">
        <v>912</v>
      </c>
      <c r="I64" s="673"/>
    </row>
    <row r="65" spans="1:9" ht="56" x14ac:dyDescent="0.2">
      <c r="A65" s="181" t="s">
        <v>753</v>
      </c>
      <c r="B65" s="173" t="s">
        <v>914</v>
      </c>
      <c r="C65" s="178" t="s">
        <v>915</v>
      </c>
      <c r="D65" s="182" t="s">
        <v>916</v>
      </c>
      <c r="E65" s="182" t="s">
        <v>742</v>
      </c>
      <c r="F65" s="182" t="s">
        <v>742</v>
      </c>
      <c r="G65" s="178" t="s">
        <v>917</v>
      </c>
      <c r="H65" s="175" t="s">
        <v>918</v>
      </c>
      <c r="I65" s="673"/>
    </row>
    <row r="66" spans="1:9" ht="28" x14ac:dyDescent="0.2">
      <c r="A66" s="181" t="s">
        <v>850</v>
      </c>
      <c r="B66" s="173" t="s">
        <v>919</v>
      </c>
      <c r="C66" s="176"/>
      <c r="D66" s="175" t="s">
        <v>920</v>
      </c>
      <c r="E66" s="127" t="s">
        <v>420</v>
      </c>
      <c r="F66" s="182" t="s">
        <v>914</v>
      </c>
      <c r="G66" s="187" t="s">
        <v>420</v>
      </c>
      <c r="H66" s="187" t="s">
        <v>420</v>
      </c>
      <c r="I66" s="673"/>
    </row>
    <row r="67" spans="1:9" ht="70" x14ac:dyDescent="0.2">
      <c r="A67" s="170"/>
      <c r="B67" s="171" t="s">
        <v>800</v>
      </c>
      <c r="C67" s="177"/>
      <c r="D67" s="124" t="s">
        <v>921</v>
      </c>
      <c r="E67" s="127" t="s">
        <v>420</v>
      </c>
      <c r="F67" s="124" t="s">
        <v>922</v>
      </c>
      <c r="G67" s="127" t="s">
        <v>420</v>
      </c>
      <c r="H67" s="124" t="s">
        <v>923</v>
      </c>
      <c r="I67" s="670"/>
    </row>
    <row r="68" spans="1:9" x14ac:dyDescent="0.2">
      <c r="A68" s="675" t="s">
        <v>759</v>
      </c>
      <c r="B68" s="675"/>
      <c r="C68" s="675"/>
      <c r="D68" s="147" t="s">
        <v>571</v>
      </c>
      <c r="E68" s="147" t="s">
        <v>571</v>
      </c>
      <c r="F68" s="147" t="s">
        <v>571</v>
      </c>
      <c r="G68" s="147" t="s">
        <v>571</v>
      </c>
      <c r="H68" s="147" t="s">
        <v>571</v>
      </c>
      <c r="I68" s="147" t="s">
        <v>571</v>
      </c>
    </row>
    <row r="69" spans="1:9" ht="24" customHeight="1" x14ac:dyDescent="0.2">
      <c r="A69" s="155">
        <v>7</v>
      </c>
      <c r="B69" s="676" t="s">
        <v>924</v>
      </c>
      <c r="C69" s="676"/>
      <c r="D69" s="676"/>
      <c r="E69" s="676"/>
      <c r="F69" s="676"/>
      <c r="G69" s="676"/>
      <c r="H69" s="676"/>
      <c r="I69" s="676"/>
    </row>
    <row r="70" spans="1:9" ht="17.25" customHeight="1" x14ac:dyDescent="0.2">
      <c r="A70" s="181" t="s">
        <v>715</v>
      </c>
      <c r="B70" s="173" t="s">
        <v>716</v>
      </c>
      <c r="C70" s="179" t="s">
        <v>420</v>
      </c>
      <c r="D70" s="182" t="s">
        <v>925</v>
      </c>
      <c r="E70" s="182" t="s">
        <v>926</v>
      </c>
      <c r="F70" s="182" t="s">
        <v>927</v>
      </c>
      <c r="G70" s="182" t="s">
        <v>928</v>
      </c>
      <c r="H70" s="182" t="s">
        <v>929</v>
      </c>
      <c r="I70" s="182" t="s">
        <v>930</v>
      </c>
    </row>
    <row r="71" spans="1:9" ht="30" customHeight="1" x14ac:dyDescent="0.2">
      <c r="A71" s="181" t="s">
        <v>723</v>
      </c>
      <c r="B71" s="173" t="s">
        <v>724</v>
      </c>
      <c r="C71" s="179" t="s">
        <v>420</v>
      </c>
      <c r="D71" s="175" t="s">
        <v>931</v>
      </c>
      <c r="E71" s="187" t="s">
        <v>420</v>
      </c>
      <c r="F71" s="182" t="s">
        <v>932</v>
      </c>
      <c r="G71" s="182"/>
      <c r="H71" s="182" t="s">
        <v>933</v>
      </c>
      <c r="I71" s="182" t="s">
        <v>934</v>
      </c>
    </row>
    <row r="72" spans="1:9" ht="27.75" customHeight="1" x14ac:dyDescent="0.2">
      <c r="A72" s="181" t="s">
        <v>731</v>
      </c>
      <c r="B72" s="173" t="s">
        <v>935</v>
      </c>
      <c r="C72" s="179" t="s">
        <v>936</v>
      </c>
      <c r="D72" s="175" t="s">
        <v>937</v>
      </c>
      <c r="E72" s="182" t="s">
        <v>938</v>
      </c>
      <c r="F72" s="182" t="s">
        <v>742</v>
      </c>
      <c r="G72" s="182" t="s">
        <v>939</v>
      </c>
      <c r="H72" s="175" t="s">
        <v>940</v>
      </c>
      <c r="I72" s="175" t="s">
        <v>941</v>
      </c>
    </row>
    <row r="73" spans="1:9" ht="30" customHeight="1" x14ac:dyDescent="0.2">
      <c r="A73" s="181" t="s">
        <v>737</v>
      </c>
      <c r="B73" s="173" t="s">
        <v>942</v>
      </c>
      <c r="C73" s="174" t="s">
        <v>943</v>
      </c>
      <c r="D73" s="182" t="s">
        <v>944</v>
      </c>
      <c r="E73" s="182" t="s">
        <v>742</v>
      </c>
      <c r="F73" s="182" t="s">
        <v>742</v>
      </c>
      <c r="G73" s="182" t="s">
        <v>742</v>
      </c>
      <c r="H73" s="175" t="s">
        <v>945</v>
      </c>
      <c r="I73" s="182" t="s">
        <v>742</v>
      </c>
    </row>
    <row r="74" spans="1:9" ht="33.75" customHeight="1" x14ac:dyDescent="0.2">
      <c r="A74" s="181" t="s">
        <v>744</v>
      </c>
      <c r="B74" s="173" t="s">
        <v>946</v>
      </c>
      <c r="C74" s="174" t="s">
        <v>947</v>
      </c>
      <c r="D74" s="175" t="s">
        <v>948</v>
      </c>
      <c r="E74" s="182" t="s">
        <v>742</v>
      </c>
      <c r="F74" s="182" t="s">
        <v>742</v>
      </c>
      <c r="G74" s="182" t="s">
        <v>949</v>
      </c>
      <c r="H74" s="182" t="s">
        <v>742</v>
      </c>
      <c r="I74" s="182" t="s">
        <v>742</v>
      </c>
    </row>
    <row r="75" spans="1:9" ht="20.25" customHeight="1" x14ac:dyDescent="0.2">
      <c r="A75" s="181" t="s">
        <v>749</v>
      </c>
      <c r="B75" s="173" t="s">
        <v>950</v>
      </c>
      <c r="C75" s="174" t="s">
        <v>951</v>
      </c>
      <c r="D75" s="196" t="s">
        <v>952</v>
      </c>
      <c r="E75" s="182" t="s">
        <v>742</v>
      </c>
      <c r="F75" s="182" t="s">
        <v>742</v>
      </c>
      <c r="G75" s="182" t="s">
        <v>742</v>
      </c>
      <c r="H75" s="182" t="s">
        <v>953</v>
      </c>
      <c r="I75" s="182" t="s">
        <v>954</v>
      </c>
    </row>
    <row r="76" spans="1:9" ht="52.5" customHeight="1" x14ac:dyDescent="0.2">
      <c r="A76" s="181" t="s">
        <v>753</v>
      </c>
      <c r="B76" s="173" t="s">
        <v>955</v>
      </c>
      <c r="C76" s="174" t="s">
        <v>956</v>
      </c>
      <c r="D76" s="182" t="s">
        <v>756</v>
      </c>
      <c r="E76" s="182" t="s">
        <v>742</v>
      </c>
      <c r="F76" s="175" t="s">
        <v>957</v>
      </c>
      <c r="G76" s="182" t="s">
        <v>742</v>
      </c>
      <c r="H76" s="182" t="s">
        <v>742</v>
      </c>
      <c r="I76" s="175" t="s">
        <v>958</v>
      </c>
    </row>
    <row r="77" spans="1:9" ht="66.75" customHeight="1" x14ac:dyDescent="0.2">
      <c r="A77" s="181" t="s">
        <v>850</v>
      </c>
      <c r="B77" s="171" t="s">
        <v>959</v>
      </c>
      <c r="C77" s="179" t="s">
        <v>960</v>
      </c>
      <c r="D77" s="124" t="s">
        <v>961</v>
      </c>
      <c r="E77" s="124" t="s">
        <v>742</v>
      </c>
      <c r="F77" s="124" t="s">
        <v>962</v>
      </c>
      <c r="G77" s="124" t="s">
        <v>963</v>
      </c>
      <c r="H77" s="182" t="s">
        <v>742</v>
      </c>
      <c r="I77" s="124" t="s">
        <v>742</v>
      </c>
    </row>
    <row r="78" spans="1:9" ht="20.25" customHeight="1" x14ac:dyDescent="0.2">
      <c r="A78" s="181" t="s">
        <v>856</v>
      </c>
      <c r="B78" s="173" t="s">
        <v>800</v>
      </c>
      <c r="C78" s="171"/>
      <c r="D78" s="182"/>
      <c r="E78" s="182"/>
      <c r="F78" s="182"/>
      <c r="G78" s="182"/>
      <c r="H78" s="182"/>
      <c r="I78" s="182"/>
    </row>
    <row r="79" spans="1:9" ht="20.25" customHeight="1" x14ac:dyDescent="0.2">
      <c r="A79" s="675" t="s">
        <v>759</v>
      </c>
      <c r="B79" s="675"/>
      <c r="C79" s="675"/>
      <c r="D79" s="147" t="s">
        <v>571</v>
      </c>
      <c r="E79" s="148" t="s">
        <v>689</v>
      </c>
      <c r="F79" s="147" t="s">
        <v>571</v>
      </c>
      <c r="G79" s="147" t="s">
        <v>571</v>
      </c>
      <c r="H79" s="147" t="s">
        <v>571</v>
      </c>
      <c r="I79" s="147" t="s">
        <v>571</v>
      </c>
    </row>
    <row r="80" spans="1:9" s="168" customFormat="1" ht="23.25" customHeight="1" x14ac:dyDescent="0.2">
      <c r="A80" s="155">
        <v>8</v>
      </c>
      <c r="B80" s="676" t="s">
        <v>964</v>
      </c>
      <c r="C80" s="676"/>
      <c r="D80" s="676"/>
      <c r="E80" s="676"/>
      <c r="F80" s="676"/>
      <c r="G80" s="676"/>
      <c r="H80" s="676"/>
      <c r="I80" s="676"/>
    </row>
    <row r="81" spans="1:9" ht="40" customHeight="1" x14ac:dyDescent="0.2">
      <c r="A81" s="181" t="s">
        <v>715</v>
      </c>
      <c r="B81" s="671" t="s">
        <v>965</v>
      </c>
      <c r="C81" s="171" t="s">
        <v>966</v>
      </c>
      <c r="D81" s="182" t="s">
        <v>967</v>
      </c>
      <c r="E81" s="182" t="s">
        <v>742</v>
      </c>
      <c r="F81" s="182" t="s">
        <v>742</v>
      </c>
      <c r="G81" s="175" t="s">
        <v>968</v>
      </c>
      <c r="H81" s="669" t="s">
        <v>969</v>
      </c>
      <c r="I81" s="182"/>
    </row>
    <row r="82" spans="1:9" ht="56.25" customHeight="1" x14ac:dyDescent="0.2">
      <c r="A82" s="181" t="s">
        <v>723</v>
      </c>
      <c r="B82" s="672"/>
      <c r="C82" s="171" t="s">
        <v>970</v>
      </c>
      <c r="D82" s="182" t="s">
        <v>971</v>
      </c>
      <c r="E82" s="182" t="s">
        <v>742</v>
      </c>
      <c r="F82" s="182" t="s">
        <v>742</v>
      </c>
      <c r="G82" s="175" t="s">
        <v>972</v>
      </c>
      <c r="H82" s="670"/>
      <c r="I82" s="175" t="s">
        <v>973</v>
      </c>
    </row>
    <row r="83" spans="1:9" ht="33" customHeight="1" x14ac:dyDescent="0.2">
      <c r="A83" s="181" t="s">
        <v>731</v>
      </c>
      <c r="B83" s="173" t="s">
        <v>974</v>
      </c>
      <c r="C83" s="171" t="s">
        <v>975</v>
      </c>
      <c r="D83" s="182" t="s">
        <v>756</v>
      </c>
      <c r="E83" s="182" t="s">
        <v>742</v>
      </c>
      <c r="F83" s="182" t="s">
        <v>742</v>
      </c>
      <c r="G83" s="175" t="s">
        <v>976</v>
      </c>
      <c r="H83" s="182"/>
      <c r="I83" s="182" t="s">
        <v>977</v>
      </c>
    </row>
    <row r="84" spans="1:9" ht="52.5" customHeight="1" x14ac:dyDescent="0.2">
      <c r="A84" s="181" t="s">
        <v>737</v>
      </c>
      <c r="B84" s="173" t="s">
        <v>978</v>
      </c>
      <c r="C84" s="174" t="s">
        <v>420</v>
      </c>
      <c r="D84" s="175" t="s">
        <v>979</v>
      </c>
      <c r="E84" s="175" t="s">
        <v>980</v>
      </c>
      <c r="F84" s="187" t="s">
        <v>420</v>
      </c>
      <c r="G84" s="175" t="s">
        <v>981</v>
      </c>
      <c r="H84" s="175" t="s">
        <v>982</v>
      </c>
      <c r="I84" s="182" t="s">
        <v>855</v>
      </c>
    </row>
    <row r="85" spans="1:9" ht="54" customHeight="1" x14ac:dyDescent="0.2">
      <c r="A85" s="181" t="s">
        <v>744</v>
      </c>
      <c r="B85" s="173" t="s">
        <v>983</v>
      </c>
      <c r="C85" s="174"/>
      <c r="D85" s="182" t="s">
        <v>984</v>
      </c>
      <c r="E85" s="182" t="s">
        <v>985</v>
      </c>
      <c r="F85" s="175" t="s">
        <v>986</v>
      </c>
      <c r="G85" s="175" t="s">
        <v>987</v>
      </c>
      <c r="H85" s="175" t="s">
        <v>988</v>
      </c>
      <c r="I85" s="182" t="s">
        <v>989</v>
      </c>
    </row>
    <row r="86" spans="1:9" ht="16.5" customHeight="1" x14ac:dyDescent="0.2">
      <c r="A86" s="181" t="s">
        <v>749</v>
      </c>
      <c r="B86" s="173" t="s">
        <v>990</v>
      </c>
      <c r="C86" s="174" t="s">
        <v>991</v>
      </c>
      <c r="D86" s="182" t="s">
        <v>751</v>
      </c>
      <c r="E86" s="182" t="s">
        <v>751</v>
      </c>
      <c r="F86" s="182" t="s">
        <v>742</v>
      </c>
      <c r="G86" s="182" t="s">
        <v>751</v>
      </c>
      <c r="H86" s="182" t="s">
        <v>751</v>
      </c>
      <c r="I86" s="182" t="s">
        <v>751</v>
      </c>
    </row>
    <row r="87" spans="1:9" ht="16.5" customHeight="1" x14ac:dyDescent="0.2">
      <c r="A87" s="181" t="s">
        <v>753</v>
      </c>
      <c r="B87" s="173" t="s">
        <v>992</v>
      </c>
      <c r="C87" s="174" t="s">
        <v>993</v>
      </c>
      <c r="D87" s="182" t="s">
        <v>993</v>
      </c>
      <c r="E87" s="182" t="s">
        <v>993</v>
      </c>
      <c r="F87" s="182" t="s">
        <v>742</v>
      </c>
      <c r="G87" s="182" t="s">
        <v>993</v>
      </c>
      <c r="H87" s="182" t="s">
        <v>993</v>
      </c>
      <c r="I87" s="182" t="s">
        <v>742</v>
      </c>
    </row>
    <row r="88" spans="1:9" x14ac:dyDescent="0.2">
      <c r="A88" s="181" t="s">
        <v>850</v>
      </c>
      <c r="B88" s="171" t="s">
        <v>800</v>
      </c>
      <c r="C88" s="174"/>
      <c r="D88" s="124" t="s">
        <v>994</v>
      </c>
      <c r="E88" s="124"/>
      <c r="F88" s="124"/>
      <c r="G88" s="124"/>
      <c r="H88" s="124"/>
      <c r="I88" s="124"/>
    </row>
    <row r="89" spans="1:9" s="168" customFormat="1" ht="24.75" customHeight="1" x14ac:dyDescent="0.2">
      <c r="A89" s="155">
        <v>9</v>
      </c>
      <c r="B89" s="676" t="s">
        <v>995</v>
      </c>
      <c r="C89" s="676"/>
      <c r="D89" s="676"/>
      <c r="E89" s="676"/>
      <c r="F89" s="676"/>
      <c r="G89" s="676"/>
      <c r="H89" s="676"/>
      <c r="I89" s="676"/>
    </row>
    <row r="90" spans="1:9" ht="42" x14ac:dyDescent="0.2">
      <c r="A90" s="181" t="s">
        <v>715</v>
      </c>
      <c r="B90" s="173" t="s">
        <v>996</v>
      </c>
      <c r="C90" s="174"/>
      <c r="D90" s="175" t="s">
        <v>997</v>
      </c>
      <c r="E90" s="175" t="s">
        <v>998</v>
      </c>
      <c r="F90" s="175" t="s">
        <v>999</v>
      </c>
      <c r="G90" s="175" t="s">
        <v>1000</v>
      </c>
      <c r="H90" s="175" t="s">
        <v>1001</v>
      </c>
      <c r="I90" s="182" t="s">
        <v>1002</v>
      </c>
    </row>
    <row r="91" spans="1:9" ht="42" x14ac:dyDescent="0.2">
      <c r="A91" s="181" t="s">
        <v>723</v>
      </c>
      <c r="B91" s="171" t="s">
        <v>1003</v>
      </c>
      <c r="C91" s="171"/>
      <c r="D91" s="124" t="s">
        <v>1004</v>
      </c>
      <c r="E91" s="124" t="s">
        <v>1005</v>
      </c>
      <c r="F91" s="124" t="s">
        <v>1006</v>
      </c>
      <c r="G91" s="124" t="s">
        <v>1007</v>
      </c>
      <c r="H91" s="124" t="s">
        <v>1008</v>
      </c>
      <c r="I91" s="124" t="s">
        <v>1009</v>
      </c>
    </row>
    <row r="92" spans="1:9" x14ac:dyDescent="0.2">
      <c r="A92" s="181" t="s">
        <v>731</v>
      </c>
      <c r="B92" s="173" t="s">
        <v>1010</v>
      </c>
      <c r="C92" s="174"/>
      <c r="D92" s="182" t="s">
        <v>1011</v>
      </c>
      <c r="E92" s="182" t="s">
        <v>1012</v>
      </c>
      <c r="F92" s="182" t="s">
        <v>1011</v>
      </c>
      <c r="G92" s="182" t="s">
        <v>1013</v>
      </c>
      <c r="H92" s="182" t="s">
        <v>1014</v>
      </c>
      <c r="I92" s="182" t="s">
        <v>1015</v>
      </c>
    </row>
    <row r="93" spans="1:9" ht="28" x14ac:dyDescent="0.2">
      <c r="A93" s="181" t="s">
        <v>737</v>
      </c>
      <c r="B93" s="173" t="s">
        <v>1016</v>
      </c>
      <c r="C93" s="174"/>
      <c r="D93" s="182" t="s">
        <v>1017</v>
      </c>
      <c r="E93" s="175" t="s">
        <v>1018</v>
      </c>
      <c r="F93" s="182" t="s">
        <v>1019</v>
      </c>
      <c r="G93" s="175" t="s">
        <v>1020</v>
      </c>
      <c r="H93" s="175" t="s">
        <v>1021</v>
      </c>
      <c r="I93" s="182" t="s">
        <v>1022</v>
      </c>
    </row>
    <row r="94" spans="1:9" ht="84" x14ac:dyDescent="0.2">
      <c r="A94" s="181" t="s">
        <v>744</v>
      </c>
      <c r="B94" s="174" t="s">
        <v>1023</v>
      </c>
      <c r="C94" s="174"/>
      <c r="D94" s="175" t="s">
        <v>1024</v>
      </c>
      <c r="E94" s="175" t="s">
        <v>1025</v>
      </c>
      <c r="F94" s="182" t="s">
        <v>742</v>
      </c>
      <c r="G94" s="175" t="s">
        <v>1026</v>
      </c>
      <c r="H94" s="175" t="s">
        <v>1027</v>
      </c>
      <c r="I94" s="175" t="s">
        <v>1028</v>
      </c>
    </row>
    <row r="95" spans="1:9" x14ac:dyDescent="0.2">
      <c r="A95" s="181" t="s">
        <v>749</v>
      </c>
      <c r="B95" s="173" t="s">
        <v>992</v>
      </c>
      <c r="C95" s="174" t="s">
        <v>993</v>
      </c>
      <c r="D95" s="182" t="s">
        <v>993</v>
      </c>
      <c r="E95" s="182" t="s">
        <v>993</v>
      </c>
      <c r="F95" s="182" t="s">
        <v>742</v>
      </c>
      <c r="G95" s="182" t="s">
        <v>993</v>
      </c>
      <c r="H95" s="182" t="s">
        <v>993</v>
      </c>
      <c r="I95" s="182" t="s">
        <v>742</v>
      </c>
    </row>
    <row r="96" spans="1:9" ht="14.5" customHeight="1" x14ac:dyDescent="0.2">
      <c r="A96" s="181" t="s">
        <v>753</v>
      </c>
      <c r="B96" s="174" t="s">
        <v>1029</v>
      </c>
      <c r="C96" s="174" t="s">
        <v>1030</v>
      </c>
      <c r="D96" s="175" t="s">
        <v>1030</v>
      </c>
      <c r="E96" s="175" t="s">
        <v>1030</v>
      </c>
      <c r="F96" s="182" t="s">
        <v>742</v>
      </c>
      <c r="G96" s="175" t="s">
        <v>1031</v>
      </c>
      <c r="H96" s="175" t="s">
        <v>1032</v>
      </c>
      <c r="I96" s="175" t="s">
        <v>1032</v>
      </c>
    </row>
    <row r="97" spans="1:9" ht="67.5" customHeight="1" x14ac:dyDescent="0.2">
      <c r="A97" s="181" t="s">
        <v>850</v>
      </c>
      <c r="B97" s="173" t="s">
        <v>1033</v>
      </c>
      <c r="C97" s="174" t="s">
        <v>1034</v>
      </c>
      <c r="D97" s="182" t="s">
        <v>756</v>
      </c>
      <c r="E97" s="175" t="s">
        <v>1034</v>
      </c>
      <c r="F97" s="182" t="s">
        <v>742</v>
      </c>
      <c r="G97" s="175" t="s">
        <v>1035</v>
      </c>
      <c r="H97" s="175" t="s">
        <v>1036</v>
      </c>
      <c r="I97" s="175" t="s">
        <v>1037</v>
      </c>
    </row>
    <row r="98" spans="1:9" ht="70" x14ac:dyDescent="0.2">
      <c r="A98" s="181" t="s">
        <v>856</v>
      </c>
      <c r="B98" s="174" t="s">
        <v>800</v>
      </c>
      <c r="C98" s="180"/>
      <c r="D98" s="175" t="s">
        <v>1038</v>
      </c>
      <c r="E98" s="175"/>
      <c r="F98" s="175"/>
      <c r="G98" s="175"/>
      <c r="H98" s="175" t="s">
        <v>1039</v>
      </c>
      <c r="I98" s="175"/>
    </row>
    <row r="99" spans="1:9" x14ac:dyDescent="0.2">
      <c r="A99" s="675" t="s">
        <v>759</v>
      </c>
      <c r="B99" s="675"/>
      <c r="C99" s="675"/>
      <c r="D99" s="147" t="s">
        <v>571</v>
      </c>
      <c r="E99" s="147" t="s">
        <v>571</v>
      </c>
      <c r="F99" s="147" t="s">
        <v>571</v>
      </c>
      <c r="G99" s="147" t="s">
        <v>571</v>
      </c>
      <c r="H99" s="147" t="s">
        <v>571</v>
      </c>
      <c r="I99" s="147" t="s">
        <v>571</v>
      </c>
    </row>
    <row r="100" spans="1:9" ht="22.5" customHeight="1" x14ac:dyDescent="0.2">
      <c r="A100" s="155">
        <v>10</v>
      </c>
      <c r="B100" s="678" t="s">
        <v>1040</v>
      </c>
      <c r="C100" s="679"/>
      <c r="D100" s="679"/>
      <c r="E100" s="679"/>
      <c r="F100" s="679"/>
      <c r="G100" s="679"/>
      <c r="H100" s="679"/>
      <c r="I100" s="680"/>
    </row>
    <row r="101" spans="1:9" ht="42" x14ac:dyDescent="0.2">
      <c r="A101" s="181" t="s">
        <v>715</v>
      </c>
      <c r="B101" s="173" t="s">
        <v>996</v>
      </c>
      <c r="C101" s="174"/>
      <c r="D101" s="175" t="s">
        <v>997</v>
      </c>
      <c r="E101" s="175" t="s">
        <v>998</v>
      </c>
      <c r="F101" s="175" t="s">
        <v>999</v>
      </c>
      <c r="G101" s="175" t="s">
        <v>1000</v>
      </c>
      <c r="H101" s="175" t="s">
        <v>1001</v>
      </c>
      <c r="I101" s="181" t="s">
        <v>1041</v>
      </c>
    </row>
    <row r="102" spans="1:9" ht="42" x14ac:dyDescent="0.2">
      <c r="A102" s="181" t="s">
        <v>723</v>
      </c>
      <c r="B102" s="171" t="s">
        <v>1003</v>
      </c>
      <c r="C102" s="171"/>
      <c r="D102" s="124" t="s">
        <v>1004</v>
      </c>
      <c r="E102" s="124" t="s">
        <v>1005</v>
      </c>
      <c r="F102" s="124" t="s">
        <v>1006</v>
      </c>
      <c r="G102" s="124" t="s">
        <v>1042</v>
      </c>
      <c r="H102" s="124" t="s">
        <v>1043</v>
      </c>
      <c r="I102" s="188" t="s">
        <v>1044</v>
      </c>
    </row>
    <row r="103" spans="1:9" ht="32" x14ac:dyDescent="0.2">
      <c r="A103" s="181" t="s">
        <v>731</v>
      </c>
      <c r="B103" s="173" t="s">
        <v>1010</v>
      </c>
      <c r="C103" s="174"/>
      <c r="D103" s="182" t="s">
        <v>1045</v>
      </c>
      <c r="E103" s="182" t="s">
        <v>1046</v>
      </c>
      <c r="F103" s="182" t="s">
        <v>1011</v>
      </c>
      <c r="G103" s="182" t="s">
        <v>1047</v>
      </c>
      <c r="H103" s="182" t="s">
        <v>1045</v>
      </c>
      <c r="I103" s="188" t="s">
        <v>1048</v>
      </c>
    </row>
    <row r="104" spans="1:9" ht="42" x14ac:dyDescent="0.2">
      <c r="A104" s="181" t="s">
        <v>737</v>
      </c>
      <c r="B104" s="173" t="s">
        <v>1016</v>
      </c>
      <c r="C104" s="174"/>
      <c r="D104" s="175" t="s">
        <v>1049</v>
      </c>
      <c r="E104" s="175" t="s">
        <v>1050</v>
      </c>
      <c r="F104" s="182" t="s">
        <v>1019</v>
      </c>
      <c r="G104" s="175" t="s">
        <v>1051</v>
      </c>
      <c r="H104" s="175" t="s">
        <v>1052</v>
      </c>
      <c r="I104" s="181" t="s">
        <v>1053</v>
      </c>
    </row>
    <row r="105" spans="1:9" ht="84" x14ac:dyDescent="0.2">
      <c r="A105" s="181" t="s">
        <v>744</v>
      </c>
      <c r="B105" s="174" t="s">
        <v>1023</v>
      </c>
      <c r="C105" s="174"/>
      <c r="D105" s="175" t="s">
        <v>1024</v>
      </c>
      <c r="E105" s="175" t="s">
        <v>1025</v>
      </c>
      <c r="F105" s="182" t="s">
        <v>742</v>
      </c>
      <c r="G105" s="175" t="s">
        <v>1026</v>
      </c>
      <c r="H105" s="175" t="s">
        <v>1027</v>
      </c>
      <c r="I105" s="181" t="s">
        <v>1024</v>
      </c>
    </row>
    <row r="106" spans="1:9" x14ac:dyDescent="0.2">
      <c r="A106" s="181" t="s">
        <v>749</v>
      </c>
      <c r="B106" s="173" t="s">
        <v>992</v>
      </c>
      <c r="C106" s="174" t="s">
        <v>993</v>
      </c>
      <c r="D106" s="182" t="s">
        <v>993</v>
      </c>
      <c r="E106" s="182" t="s">
        <v>993</v>
      </c>
      <c r="F106" s="182" t="s">
        <v>742</v>
      </c>
      <c r="G106" s="182" t="s">
        <v>993</v>
      </c>
      <c r="H106" s="182" t="s">
        <v>993</v>
      </c>
      <c r="I106" s="181" t="s">
        <v>756</v>
      </c>
    </row>
    <row r="107" spans="1:9" x14ac:dyDescent="0.2">
      <c r="A107" s="181" t="s">
        <v>753</v>
      </c>
      <c r="B107" s="174" t="s">
        <v>1029</v>
      </c>
      <c r="C107" s="174" t="s">
        <v>1030</v>
      </c>
      <c r="D107" s="175" t="s">
        <v>1030</v>
      </c>
      <c r="E107" s="175" t="s">
        <v>1030</v>
      </c>
      <c r="F107" s="182" t="s">
        <v>742</v>
      </c>
      <c r="G107" s="175" t="s">
        <v>1031</v>
      </c>
      <c r="H107" s="175" t="s">
        <v>1032</v>
      </c>
      <c r="I107" s="181" t="s">
        <v>756</v>
      </c>
    </row>
    <row r="108" spans="1:9" ht="98" x14ac:dyDescent="0.2">
      <c r="A108" s="181" t="s">
        <v>850</v>
      </c>
      <c r="B108" s="173" t="s">
        <v>1033</v>
      </c>
      <c r="C108" s="174" t="s">
        <v>1034</v>
      </c>
      <c r="D108" s="182" t="s">
        <v>756</v>
      </c>
      <c r="E108" s="175" t="s">
        <v>1034</v>
      </c>
      <c r="F108" s="182" t="s">
        <v>742</v>
      </c>
      <c r="G108" s="175" t="s">
        <v>1035</v>
      </c>
      <c r="H108" s="175" t="s">
        <v>1036</v>
      </c>
      <c r="I108" s="175" t="s">
        <v>1037</v>
      </c>
    </row>
    <row r="109" spans="1:9" ht="70" x14ac:dyDescent="0.2">
      <c r="A109" s="181" t="s">
        <v>856</v>
      </c>
      <c r="B109" s="174" t="s">
        <v>800</v>
      </c>
      <c r="C109" s="180"/>
      <c r="D109" s="175" t="s">
        <v>1038</v>
      </c>
      <c r="E109" s="181"/>
      <c r="F109" s="181"/>
      <c r="G109" s="181"/>
      <c r="H109" s="175" t="s">
        <v>1039</v>
      </c>
      <c r="I109" s="181"/>
    </row>
    <row r="110" spans="1:9" x14ac:dyDescent="0.2">
      <c r="A110" s="675" t="s">
        <v>759</v>
      </c>
      <c r="B110" s="675"/>
      <c r="C110" s="675"/>
      <c r="D110" s="147" t="s">
        <v>571</v>
      </c>
      <c r="E110" s="147" t="s">
        <v>571</v>
      </c>
      <c r="F110" s="147" t="s">
        <v>571</v>
      </c>
      <c r="G110" s="147" t="s">
        <v>571</v>
      </c>
      <c r="H110" s="147" t="s">
        <v>571</v>
      </c>
      <c r="I110" s="147" t="s">
        <v>571</v>
      </c>
    </row>
    <row r="111" spans="1:9" ht="29.25" customHeight="1" x14ac:dyDescent="0.2">
      <c r="A111" s="167" t="s">
        <v>711</v>
      </c>
      <c r="B111" s="164" t="s">
        <v>712</v>
      </c>
      <c r="C111" s="164" t="s">
        <v>713</v>
      </c>
      <c r="D111" s="163" t="s">
        <v>60</v>
      </c>
      <c r="E111" s="163" t="s">
        <v>62</v>
      </c>
      <c r="F111" s="163" t="s">
        <v>63</v>
      </c>
      <c r="G111" s="163" t="s">
        <v>64</v>
      </c>
      <c r="H111" s="163" t="s">
        <v>65</v>
      </c>
      <c r="I111" s="163" t="s">
        <v>66</v>
      </c>
    </row>
    <row r="112" spans="1:9" ht="22.5" customHeight="1" x14ac:dyDescent="0.2">
      <c r="A112" s="155">
        <v>11</v>
      </c>
      <c r="B112" s="678" t="s">
        <v>1054</v>
      </c>
      <c r="C112" s="679"/>
      <c r="D112" s="679"/>
      <c r="E112" s="679"/>
      <c r="F112" s="679"/>
      <c r="G112" s="679"/>
      <c r="H112" s="679"/>
      <c r="I112" s="680"/>
    </row>
    <row r="113" spans="1:9" ht="42" x14ac:dyDescent="0.2">
      <c r="A113" s="181" t="s">
        <v>715</v>
      </c>
      <c r="B113" s="173" t="s">
        <v>996</v>
      </c>
      <c r="C113" s="174"/>
      <c r="D113" s="175" t="s">
        <v>997</v>
      </c>
      <c r="E113" s="175" t="s">
        <v>1055</v>
      </c>
      <c r="F113" s="175" t="s">
        <v>999</v>
      </c>
      <c r="G113" s="175" t="s">
        <v>1000</v>
      </c>
      <c r="H113" s="175" t="s">
        <v>1001</v>
      </c>
      <c r="I113" s="182" t="s">
        <v>1002</v>
      </c>
    </row>
    <row r="114" spans="1:9" ht="42" x14ac:dyDescent="0.2">
      <c r="A114" s="181" t="s">
        <v>723</v>
      </c>
      <c r="B114" s="171" t="s">
        <v>1003</v>
      </c>
      <c r="C114" s="171"/>
      <c r="D114" s="124" t="s">
        <v>1004</v>
      </c>
      <c r="E114" s="124" t="s">
        <v>1005</v>
      </c>
      <c r="F114" s="124" t="s">
        <v>1006</v>
      </c>
      <c r="G114" s="124" t="s">
        <v>1007</v>
      </c>
      <c r="H114" s="124" t="s">
        <v>1008</v>
      </c>
      <c r="I114" s="124" t="s">
        <v>1009</v>
      </c>
    </row>
    <row r="115" spans="1:9" x14ac:dyDescent="0.2">
      <c r="A115" s="181" t="s">
        <v>731</v>
      </c>
      <c r="B115" s="173" t="s">
        <v>1010</v>
      </c>
      <c r="C115" s="174"/>
      <c r="D115" s="182" t="s">
        <v>1011</v>
      </c>
      <c r="E115" s="182" t="s">
        <v>1012</v>
      </c>
      <c r="F115" s="182" t="s">
        <v>1011</v>
      </c>
      <c r="G115" s="182" t="s">
        <v>1013</v>
      </c>
      <c r="H115" s="182" t="s">
        <v>1014</v>
      </c>
      <c r="I115" s="182" t="s">
        <v>1045</v>
      </c>
    </row>
    <row r="116" spans="1:9" ht="28" x14ac:dyDescent="0.2">
      <c r="A116" s="181" t="s">
        <v>737</v>
      </c>
      <c r="B116" s="173" t="s">
        <v>1016</v>
      </c>
      <c r="C116" s="174"/>
      <c r="D116" s="182" t="s">
        <v>1017</v>
      </c>
      <c r="E116" s="175" t="s">
        <v>1018</v>
      </c>
      <c r="F116" s="182" t="s">
        <v>1019</v>
      </c>
      <c r="G116" s="175" t="s">
        <v>1020</v>
      </c>
      <c r="H116" s="175" t="s">
        <v>1021</v>
      </c>
      <c r="I116" s="182" t="s">
        <v>1056</v>
      </c>
    </row>
    <row r="117" spans="1:9" ht="84" x14ac:dyDescent="0.2">
      <c r="A117" s="181" t="s">
        <v>744</v>
      </c>
      <c r="B117" s="174" t="s">
        <v>1023</v>
      </c>
      <c r="C117" s="174"/>
      <c r="D117" s="175" t="s">
        <v>1024</v>
      </c>
      <c r="E117" s="175" t="s">
        <v>1025</v>
      </c>
      <c r="F117" s="182" t="s">
        <v>742</v>
      </c>
      <c r="G117" s="175" t="s">
        <v>1026</v>
      </c>
      <c r="H117" s="175" t="s">
        <v>1027</v>
      </c>
      <c r="I117" s="175" t="s">
        <v>1024</v>
      </c>
    </row>
    <row r="118" spans="1:9" x14ac:dyDescent="0.2">
      <c r="A118" s="181" t="s">
        <v>749</v>
      </c>
      <c r="B118" s="173" t="s">
        <v>992</v>
      </c>
      <c r="C118" s="174" t="s">
        <v>993</v>
      </c>
      <c r="D118" s="182" t="s">
        <v>993</v>
      </c>
      <c r="E118" s="182" t="s">
        <v>993</v>
      </c>
      <c r="F118" s="182" t="s">
        <v>742</v>
      </c>
      <c r="G118" s="182" t="s">
        <v>993</v>
      </c>
      <c r="H118" s="182" t="s">
        <v>993</v>
      </c>
      <c r="I118" s="181" t="s">
        <v>756</v>
      </c>
    </row>
    <row r="119" spans="1:9" x14ac:dyDescent="0.2">
      <c r="A119" s="181" t="s">
        <v>753</v>
      </c>
      <c r="B119" s="174" t="s">
        <v>1029</v>
      </c>
      <c r="C119" s="174" t="s">
        <v>1030</v>
      </c>
      <c r="D119" s="175" t="s">
        <v>1030</v>
      </c>
      <c r="E119" s="175" t="s">
        <v>1030</v>
      </c>
      <c r="F119" s="182" t="s">
        <v>742</v>
      </c>
      <c r="G119" s="175" t="s">
        <v>1031</v>
      </c>
      <c r="H119" s="175" t="s">
        <v>1032</v>
      </c>
      <c r="I119" s="181" t="s">
        <v>756</v>
      </c>
    </row>
    <row r="120" spans="1:9" ht="98" x14ac:dyDescent="0.2">
      <c r="A120" s="181" t="s">
        <v>850</v>
      </c>
      <c r="B120" s="173" t="s">
        <v>1033</v>
      </c>
      <c r="C120" s="174" t="s">
        <v>1034</v>
      </c>
      <c r="D120" s="182" t="s">
        <v>756</v>
      </c>
      <c r="E120" s="175" t="s">
        <v>1034</v>
      </c>
      <c r="F120" s="182" t="s">
        <v>742</v>
      </c>
      <c r="G120" s="175" t="s">
        <v>1035</v>
      </c>
      <c r="H120" s="175" t="s">
        <v>1036</v>
      </c>
      <c r="I120" s="175" t="s">
        <v>1037</v>
      </c>
    </row>
    <row r="121" spans="1:9" ht="70" x14ac:dyDescent="0.2">
      <c r="A121" s="181" t="s">
        <v>856</v>
      </c>
      <c r="B121" s="174" t="s">
        <v>800</v>
      </c>
      <c r="C121" s="180"/>
      <c r="D121" s="175" t="s">
        <v>1038</v>
      </c>
      <c r="E121" s="181"/>
      <c r="F121" s="181"/>
      <c r="G121" s="181"/>
      <c r="H121" s="175" t="s">
        <v>1039</v>
      </c>
      <c r="I121" s="181"/>
    </row>
    <row r="122" spans="1:9" x14ac:dyDescent="0.2">
      <c r="A122" s="675" t="s">
        <v>759</v>
      </c>
      <c r="B122" s="675"/>
      <c r="C122" s="675"/>
      <c r="D122" s="147" t="s">
        <v>571</v>
      </c>
      <c r="E122" s="147" t="s">
        <v>571</v>
      </c>
      <c r="F122" s="147" t="s">
        <v>571</v>
      </c>
      <c r="G122" s="147" t="s">
        <v>571</v>
      </c>
      <c r="H122" s="147" t="s">
        <v>571</v>
      </c>
      <c r="I122" s="147" t="s">
        <v>571</v>
      </c>
    </row>
    <row r="123" spans="1:9" ht="25.5" customHeight="1" x14ac:dyDescent="0.2">
      <c r="A123" s="155">
        <v>12</v>
      </c>
      <c r="B123" s="678" t="s">
        <v>1057</v>
      </c>
      <c r="C123" s="679"/>
      <c r="D123" s="679"/>
      <c r="E123" s="679"/>
      <c r="F123" s="679"/>
      <c r="G123" s="679"/>
      <c r="H123" s="679"/>
      <c r="I123" s="680"/>
    </row>
    <row r="124" spans="1:9" ht="42" x14ac:dyDescent="0.2">
      <c r="A124" s="181" t="s">
        <v>715</v>
      </c>
      <c r="B124" s="173" t="s">
        <v>996</v>
      </c>
      <c r="C124" s="174"/>
      <c r="D124" s="175" t="s">
        <v>997</v>
      </c>
      <c r="E124" s="175" t="s">
        <v>998</v>
      </c>
      <c r="F124" s="175" t="s">
        <v>1058</v>
      </c>
      <c r="G124" s="175" t="s">
        <v>1000</v>
      </c>
      <c r="H124" s="175" t="s">
        <v>1001</v>
      </c>
      <c r="I124" s="182" t="s">
        <v>1002</v>
      </c>
    </row>
    <row r="125" spans="1:9" ht="42" x14ac:dyDescent="0.2">
      <c r="A125" s="181" t="s">
        <v>723</v>
      </c>
      <c r="B125" s="171" t="s">
        <v>1003</v>
      </c>
      <c r="C125" s="171"/>
      <c r="D125" s="124" t="s">
        <v>1004</v>
      </c>
      <c r="E125" s="124" t="s">
        <v>1005</v>
      </c>
      <c r="F125" s="124" t="s">
        <v>1059</v>
      </c>
      <c r="G125" s="124" t="s">
        <v>1042</v>
      </c>
      <c r="H125" s="124" t="s">
        <v>1008</v>
      </c>
      <c r="I125" s="124" t="s">
        <v>1009</v>
      </c>
    </row>
    <row r="126" spans="1:9" x14ac:dyDescent="0.2">
      <c r="A126" s="181" t="s">
        <v>731</v>
      </c>
      <c r="B126" s="173" t="s">
        <v>1010</v>
      </c>
      <c r="C126" s="174"/>
      <c r="D126" s="182" t="s">
        <v>1047</v>
      </c>
      <c r="E126" s="182" t="s">
        <v>1046</v>
      </c>
      <c r="F126" s="182" t="s">
        <v>1011</v>
      </c>
      <c r="G126" s="182" t="s">
        <v>1047</v>
      </c>
      <c r="H126" s="182" t="s">
        <v>1011</v>
      </c>
      <c r="I126" s="182" t="s">
        <v>1060</v>
      </c>
    </row>
    <row r="127" spans="1:9" ht="28" x14ac:dyDescent="0.2">
      <c r="A127" s="181" t="s">
        <v>737</v>
      </c>
      <c r="B127" s="173" t="s">
        <v>1016</v>
      </c>
      <c r="C127" s="174"/>
      <c r="D127" s="182" t="s">
        <v>1017</v>
      </c>
      <c r="E127" s="175" t="s">
        <v>1018</v>
      </c>
      <c r="F127" s="182" t="s">
        <v>1061</v>
      </c>
      <c r="G127" s="175" t="s">
        <v>1051</v>
      </c>
      <c r="H127" s="175" t="s">
        <v>1021</v>
      </c>
      <c r="I127" s="182" t="s">
        <v>1062</v>
      </c>
    </row>
    <row r="128" spans="1:9" ht="84" x14ac:dyDescent="0.2">
      <c r="A128" s="181" t="s">
        <v>744</v>
      </c>
      <c r="B128" s="174" t="s">
        <v>1023</v>
      </c>
      <c r="C128" s="174"/>
      <c r="D128" s="175" t="s">
        <v>1024</v>
      </c>
      <c r="E128" s="175" t="s">
        <v>1025</v>
      </c>
      <c r="F128" s="182" t="s">
        <v>742</v>
      </c>
      <c r="G128" s="175" t="s">
        <v>1026</v>
      </c>
      <c r="H128" s="175" t="s">
        <v>1027</v>
      </c>
      <c r="I128" s="175" t="s">
        <v>1024</v>
      </c>
    </row>
    <row r="129" spans="1:9" x14ac:dyDescent="0.2">
      <c r="A129" s="181" t="s">
        <v>749</v>
      </c>
      <c r="B129" s="173" t="s">
        <v>992</v>
      </c>
      <c r="C129" s="174" t="s">
        <v>993</v>
      </c>
      <c r="D129" s="182" t="s">
        <v>993</v>
      </c>
      <c r="E129" s="182" t="s">
        <v>993</v>
      </c>
      <c r="F129" s="182" t="s">
        <v>742</v>
      </c>
      <c r="G129" s="182" t="s">
        <v>993</v>
      </c>
      <c r="H129" s="182" t="s">
        <v>993</v>
      </c>
      <c r="I129" s="181" t="s">
        <v>756</v>
      </c>
    </row>
    <row r="130" spans="1:9" x14ac:dyDescent="0.2">
      <c r="A130" s="181" t="s">
        <v>753</v>
      </c>
      <c r="B130" s="174" t="s">
        <v>1029</v>
      </c>
      <c r="C130" s="174" t="s">
        <v>1030</v>
      </c>
      <c r="D130" s="175" t="s">
        <v>1030</v>
      </c>
      <c r="E130" s="175" t="s">
        <v>1030</v>
      </c>
      <c r="F130" s="182" t="s">
        <v>742</v>
      </c>
      <c r="G130" s="175" t="s">
        <v>1031</v>
      </c>
      <c r="H130" s="175" t="s">
        <v>1032</v>
      </c>
      <c r="I130" s="181" t="s">
        <v>756</v>
      </c>
    </row>
    <row r="131" spans="1:9" ht="98" x14ac:dyDescent="0.2">
      <c r="A131" s="181" t="s">
        <v>850</v>
      </c>
      <c r="B131" s="173" t="s">
        <v>1033</v>
      </c>
      <c r="C131" s="174" t="s">
        <v>1034</v>
      </c>
      <c r="D131" s="182" t="s">
        <v>756</v>
      </c>
      <c r="E131" s="175" t="s">
        <v>1034</v>
      </c>
      <c r="F131" s="182" t="s">
        <v>742</v>
      </c>
      <c r="G131" s="175" t="s">
        <v>1035</v>
      </c>
      <c r="H131" s="175" t="s">
        <v>1036</v>
      </c>
      <c r="I131" s="175" t="s">
        <v>1037</v>
      </c>
    </row>
    <row r="132" spans="1:9" ht="70" x14ac:dyDescent="0.2">
      <c r="A132" s="181" t="s">
        <v>856</v>
      </c>
      <c r="B132" s="174" t="s">
        <v>800</v>
      </c>
      <c r="C132" s="180"/>
      <c r="D132" s="175" t="s">
        <v>1038</v>
      </c>
      <c r="E132" s="181"/>
      <c r="F132" s="181"/>
      <c r="G132" s="181"/>
      <c r="H132" s="175" t="s">
        <v>1039</v>
      </c>
      <c r="I132" s="181"/>
    </row>
    <row r="133" spans="1:9" x14ac:dyDescent="0.2">
      <c r="A133" s="675" t="s">
        <v>759</v>
      </c>
      <c r="B133" s="675"/>
      <c r="C133" s="675"/>
      <c r="D133" s="147" t="s">
        <v>571</v>
      </c>
      <c r="E133" s="147" t="s">
        <v>571</v>
      </c>
      <c r="F133" s="147" t="s">
        <v>571</v>
      </c>
      <c r="G133" s="147" t="s">
        <v>571</v>
      </c>
      <c r="H133" s="147" t="s">
        <v>571</v>
      </c>
      <c r="I133" s="147" t="s">
        <v>571</v>
      </c>
    </row>
    <row r="134" spans="1:9" ht="22" customHeight="1" x14ac:dyDescent="0.2">
      <c r="A134" s="155">
        <v>13</v>
      </c>
      <c r="B134" s="678" t="s">
        <v>1063</v>
      </c>
      <c r="C134" s="679"/>
      <c r="D134" s="679"/>
      <c r="E134" s="679"/>
      <c r="F134" s="679"/>
      <c r="G134" s="679"/>
      <c r="H134" s="679"/>
      <c r="I134" s="680"/>
    </row>
    <row r="135" spans="1:9" x14ac:dyDescent="0.2">
      <c r="A135" s="181" t="s">
        <v>715</v>
      </c>
      <c r="B135" s="173" t="s">
        <v>716</v>
      </c>
      <c r="C135" s="174"/>
      <c r="D135" s="182" t="s">
        <v>1064</v>
      </c>
      <c r="E135" s="182" t="s">
        <v>1065</v>
      </c>
      <c r="F135" s="182" t="s">
        <v>1065</v>
      </c>
      <c r="G135" s="182" t="s">
        <v>1066</v>
      </c>
      <c r="H135" s="182" t="s">
        <v>1067</v>
      </c>
      <c r="I135" s="182" t="s">
        <v>1065</v>
      </c>
    </row>
    <row r="136" spans="1:9" x14ac:dyDescent="0.2">
      <c r="A136" s="181" t="s">
        <v>723</v>
      </c>
      <c r="B136" s="173" t="s">
        <v>724</v>
      </c>
      <c r="C136" s="174"/>
      <c r="D136" s="182" t="s">
        <v>1068</v>
      </c>
      <c r="E136" s="182" t="s">
        <v>1069</v>
      </c>
      <c r="F136" s="182" t="s">
        <v>1070</v>
      </c>
      <c r="G136" s="182" t="s">
        <v>1071</v>
      </c>
      <c r="H136" s="182" t="s">
        <v>1072</v>
      </c>
      <c r="I136" s="182" t="s">
        <v>1073</v>
      </c>
    </row>
    <row r="137" spans="1:9" x14ac:dyDescent="0.2">
      <c r="A137" s="181" t="s">
        <v>731</v>
      </c>
      <c r="B137" s="173" t="s">
        <v>1074</v>
      </c>
      <c r="C137" s="174" t="s">
        <v>1075</v>
      </c>
      <c r="D137" s="182" t="s">
        <v>1075</v>
      </c>
      <c r="E137" s="182" t="s">
        <v>1075</v>
      </c>
      <c r="F137" s="182" t="s">
        <v>742</v>
      </c>
      <c r="G137" s="182" t="s">
        <v>742</v>
      </c>
      <c r="H137" s="182" t="s">
        <v>1075</v>
      </c>
      <c r="I137" s="182" t="s">
        <v>1076</v>
      </c>
    </row>
    <row r="138" spans="1:9" x14ac:dyDescent="0.2">
      <c r="A138" s="181" t="s">
        <v>737</v>
      </c>
      <c r="B138" s="171" t="s">
        <v>1077</v>
      </c>
      <c r="C138" s="171" t="s">
        <v>1078</v>
      </c>
      <c r="D138" s="124" t="s">
        <v>1078</v>
      </c>
      <c r="E138" s="124" t="s">
        <v>1078</v>
      </c>
      <c r="F138" s="124" t="s">
        <v>742</v>
      </c>
      <c r="G138" s="124" t="s">
        <v>1078</v>
      </c>
      <c r="H138" s="124" t="s">
        <v>1078</v>
      </c>
      <c r="I138" s="124" t="s">
        <v>1078</v>
      </c>
    </row>
    <row r="139" spans="1:9" x14ac:dyDescent="0.2">
      <c r="A139" s="181" t="s">
        <v>744</v>
      </c>
      <c r="B139" s="173" t="s">
        <v>876</v>
      </c>
      <c r="C139" s="174"/>
      <c r="D139" s="182" t="s">
        <v>751</v>
      </c>
      <c r="E139" s="182" t="s">
        <v>751</v>
      </c>
      <c r="F139" s="182" t="s">
        <v>1079</v>
      </c>
      <c r="G139" s="182" t="s">
        <v>1079</v>
      </c>
      <c r="H139" s="182" t="s">
        <v>1079</v>
      </c>
      <c r="I139" s="182" t="s">
        <v>751</v>
      </c>
    </row>
    <row r="140" spans="1:9" ht="28.5" customHeight="1" x14ac:dyDescent="0.2">
      <c r="A140" s="181" t="s">
        <v>749</v>
      </c>
      <c r="B140" s="173" t="s">
        <v>1080</v>
      </c>
      <c r="C140" s="174" t="s">
        <v>1081</v>
      </c>
      <c r="D140" s="175" t="s">
        <v>1082</v>
      </c>
      <c r="E140" s="182" t="s">
        <v>1083</v>
      </c>
      <c r="F140" s="182" t="s">
        <v>742</v>
      </c>
      <c r="G140" s="175" t="s">
        <v>1084</v>
      </c>
      <c r="H140" s="182" t="s">
        <v>1081</v>
      </c>
      <c r="I140" s="182" t="s">
        <v>1085</v>
      </c>
    </row>
    <row r="141" spans="1:9" ht="70" x14ac:dyDescent="0.2">
      <c r="A141" s="181" t="s">
        <v>753</v>
      </c>
      <c r="B141" s="171" t="s">
        <v>1033</v>
      </c>
      <c r="C141" s="174"/>
      <c r="D141" s="124" t="s">
        <v>1086</v>
      </c>
      <c r="E141" s="127" t="s">
        <v>420</v>
      </c>
      <c r="F141" s="124" t="s">
        <v>1087</v>
      </c>
      <c r="G141" s="124" t="s">
        <v>1088</v>
      </c>
      <c r="H141" s="124" t="s">
        <v>1089</v>
      </c>
      <c r="I141" s="124" t="s">
        <v>1090</v>
      </c>
    </row>
    <row r="142" spans="1:9" ht="14.5" customHeight="1" x14ac:dyDescent="0.2">
      <c r="A142" s="181" t="s">
        <v>850</v>
      </c>
      <c r="B142" s="174" t="s">
        <v>1091</v>
      </c>
      <c r="C142" s="174" t="s">
        <v>1092</v>
      </c>
      <c r="D142" s="158" t="s">
        <v>420</v>
      </c>
      <c r="E142" s="175" t="s">
        <v>742</v>
      </c>
      <c r="F142" s="175" t="s">
        <v>742</v>
      </c>
      <c r="G142" s="175" t="s">
        <v>742</v>
      </c>
      <c r="H142" s="158" t="s">
        <v>420</v>
      </c>
      <c r="I142" s="158" t="s">
        <v>420</v>
      </c>
    </row>
    <row r="143" spans="1:9" ht="70" x14ac:dyDescent="0.2">
      <c r="A143" s="181" t="s">
        <v>856</v>
      </c>
      <c r="B143" s="173" t="s">
        <v>919</v>
      </c>
      <c r="C143" s="174"/>
      <c r="D143" s="182"/>
      <c r="E143" s="182" t="s">
        <v>1093</v>
      </c>
      <c r="F143" s="175" t="s">
        <v>1094</v>
      </c>
      <c r="G143" s="182"/>
      <c r="H143" s="175" t="s">
        <v>1095</v>
      </c>
      <c r="I143" s="182"/>
    </row>
    <row r="144" spans="1:9" x14ac:dyDescent="0.2">
      <c r="A144" s="675" t="s">
        <v>759</v>
      </c>
      <c r="B144" s="675"/>
      <c r="C144" s="675"/>
      <c r="D144" s="147" t="s">
        <v>571</v>
      </c>
      <c r="E144" s="148" t="s">
        <v>689</v>
      </c>
      <c r="F144" s="147" t="s">
        <v>571</v>
      </c>
      <c r="G144" s="147" t="s">
        <v>571</v>
      </c>
      <c r="H144" s="147" t="s">
        <v>571</v>
      </c>
      <c r="I144" s="147" t="s">
        <v>571</v>
      </c>
    </row>
    <row r="145" spans="1:9" ht="23.25" customHeight="1" x14ac:dyDescent="0.2">
      <c r="A145" s="155">
        <v>14</v>
      </c>
      <c r="B145" s="678" t="s">
        <v>1096</v>
      </c>
      <c r="C145" s="679"/>
      <c r="D145" s="679"/>
      <c r="E145" s="679"/>
      <c r="F145" s="679"/>
      <c r="G145" s="679"/>
      <c r="H145" s="679"/>
      <c r="I145" s="680"/>
    </row>
    <row r="146" spans="1:9" ht="28" x14ac:dyDescent="0.2">
      <c r="A146" s="181" t="s">
        <v>715</v>
      </c>
      <c r="B146" s="173" t="s">
        <v>716</v>
      </c>
      <c r="C146" s="179" t="s">
        <v>420</v>
      </c>
      <c r="D146" s="175" t="s">
        <v>1097</v>
      </c>
      <c r="E146" s="187" t="s">
        <v>420</v>
      </c>
      <c r="F146" s="182" t="s">
        <v>1098</v>
      </c>
      <c r="G146" s="182" t="s">
        <v>1099</v>
      </c>
      <c r="H146" s="182" t="s">
        <v>1100</v>
      </c>
      <c r="I146" s="182" t="s">
        <v>1101</v>
      </c>
    </row>
    <row r="147" spans="1:9" ht="28" x14ac:dyDescent="0.2">
      <c r="A147" s="181" t="s">
        <v>723</v>
      </c>
      <c r="B147" s="173" t="s">
        <v>724</v>
      </c>
      <c r="C147" s="179" t="s">
        <v>420</v>
      </c>
      <c r="D147" s="182" t="s">
        <v>1102</v>
      </c>
      <c r="E147" s="187" t="s">
        <v>420</v>
      </c>
      <c r="F147" s="175" t="s">
        <v>1103</v>
      </c>
      <c r="G147" s="182" t="s">
        <v>1104</v>
      </c>
      <c r="H147" s="182" t="s">
        <v>1105</v>
      </c>
      <c r="I147" s="182" t="s">
        <v>1106</v>
      </c>
    </row>
    <row r="148" spans="1:9" ht="28" x14ac:dyDescent="0.2">
      <c r="A148" s="181" t="s">
        <v>731</v>
      </c>
      <c r="B148" s="173" t="s">
        <v>1107</v>
      </c>
      <c r="C148" s="179" t="s">
        <v>420</v>
      </c>
      <c r="D148" s="182" t="s">
        <v>1108</v>
      </c>
      <c r="E148" s="182" t="s">
        <v>1109</v>
      </c>
      <c r="F148" s="175" t="s">
        <v>1110</v>
      </c>
      <c r="G148" s="182" t="s">
        <v>1111</v>
      </c>
      <c r="H148" s="182" t="s">
        <v>1112</v>
      </c>
      <c r="I148" s="182" t="s">
        <v>1113</v>
      </c>
    </row>
    <row r="149" spans="1:9" x14ac:dyDescent="0.2">
      <c r="A149" s="181" t="s">
        <v>737</v>
      </c>
      <c r="B149" s="173" t="s">
        <v>935</v>
      </c>
      <c r="C149" s="174"/>
      <c r="D149" s="182" t="s">
        <v>1114</v>
      </c>
      <c r="E149" s="182" t="s">
        <v>1115</v>
      </c>
      <c r="F149" s="182" t="s">
        <v>1116</v>
      </c>
      <c r="G149" s="182" t="s">
        <v>1117</v>
      </c>
      <c r="H149" s="182" t="s">
        <v>1116</v>
      </c>
      <c r="I149" s="182" t="s">
        <v>1118</v>
      </c>
    </row>
    <row r="150" spans="1:9" ht="28" x14ac:dyDescent="0.2">
      <c r="A150" s="181" t="s">
        <v>744</v>
      </c>
      <c r="B150" s="173" t="s">
        <v>1119</v>
      </c>
      <c r="C150" s="174"/>
      <c r="D150" s="182" t="s">
        <v>1120</v>
      </c>
      <c r="E150" s="175" t="s">
        <v>1121</v>
      </c>
      <c r="F150" s="175" t="s">
        <v>1122</v>
      </c>
      <c r="G150" s="182" t="s">
        <v>742</v>
      </c>
      <c r="H150" s="182" t="s">
        <v>1123</v>
      </c>
      <c r="I150" s="182" t="s">
        <v>1124</v>
      </c>
    </row>
    <row r="151" spans="1:9" x14ac:dyDescent="0.2">
      <c r="A151" s="181" t="s">
        <v>749</v>
      </c>
      <c r="B151" s="173" t="s">
        <v>1125</v>
      </c>
      <c r="C151" s="174"/>
      <c r="D151" s="182" t="s">
        <v>1126</v>
      </c>
      <c r="E151" s="182" t="s">
        <v>1127</v>
      </c>
      <c r="F151" s="182" t="s">
        <v>1128</v>
      </c>
      <c r="G151" s="182" t="s">
        <v>1126</v>
      </c>
      <c r="H151" s="182" t="s">
        <v>1129</v>
      </c>
      <c r="I151" s="182" t="s">
        <v>1130</v>
      </c>
    </row>
    <row r="152" spans="1:9" ht="84" x14ac:dyDescent="0.2">
      <c r="A152" s="181" t="s">
        <v>753</v>
      </c>
      <c r="B152" s="171" t="s">
        <v>1033</v>
      </c>
      <c r="C152" s="174"/>
      <c r="D152" s="124" t="s">
        <v>1131</v>
      </c>
      <c r="E152" s="124" t="s">
        <v>1132</v>
      </c>
      <c r="F152" s="124" t="s">
        <v>1133</v>
      </c>
      <c r="G152" s="124" t="s">
        <v>1134</v>
      </c>
      <c r="H152" s="124" t="s">
        <v>1135</v>
      </c>
      <c r="I152" s="124" t="s">
        <v>1136</v>
      </c>
    </row>
    <row r="153" spans="1:9" x14ac:dyDescent="0.2">
      <c r="A153" s="181" t="s">
        <v>850</v>
      </c>
      <c r="B153" s="173" t="s">
        <v>919</v>
      </c>
      <c r="C153" s="171"/>
      <c r="D153" s="187" t="s">
        <v>420</v>
      </c>
      <c r="E153" s="187" t="s">
        <v>420</v>
      </c>
      <c r="F153" s="182"/>
      <c r="G153" s="182"/>
      <c r="H153" s="187" t="s">
        <v>420</v>
      </c>
      <c r="I153" s="182" t="s">
        <v>1137</v>
      </c>
    </row>
    <row r="154" spans="1:9" ht="14.5" customHeight="1" x14ac:dyDescent="0.2">
      <c r="A154" s="181" t="s">
        <v>856</v>
      </c>
      <c r="B154" s="174" t="s">
        <v>800</v>
      </c>
      <c r="C154" s="171" t="s">
        <v>1138</v>
      </c>
      <c r="D154" s="175" t="s">
        <v>756</v>
      </c>
      <c r="E154" s="175" t="s">
        <v>742</v>
      </c>
      <c r="F154" s="175"/>
      <c r="G154" s="175" t="s">
        <v>742</v>
      </c>
      <c r="H154" s="175" t="s">
        <v>1139</v>
      </c>
      <c r="I154" s="175" t="s">
        <v>742</v>
      </c>
    </row>
    <row r="155" spans="1:9" ht="16" customHeight="1" x14ac:dyDescent="0.2">
      <c r="A155" s="675" t="s">
        <v>759</v>
      </c>
      <c r="B155" s="675"/>
      <c r="C155" s="675"/>
      <c r="D155" s="147" t="s">
        <v>571</v>
      </c>
      <c r="E155" s="148" t="s">
        <v>689</v>
      </c>
      <c r="F155" s="147" t="s">
        <v>571</v>
      </c>
      <c r="G155" s="147" t="s">
        <v>571</v>
      </c>
      <c r="H155" s="147" t="s">
        <v>571</v>
      </c>
      <c r="I155" s="147" t="s">
        <v>571</v>
      </c>
    </row>
    <row r="156" spans="1:9" ht="23.25" customHeight="1" x14ac:dyDescent="0.2">
      <c r="A156" s="155">
        <v>15</v>
      </c>
      <c r="B156" s="678" t="s">
        <v>1140</v>
      </c>
      <c r="C156" s="679"/>
      <c r="D156" s="679"/>
      <c r="E156" s="679"/>
      <c r="F156" s="679"/>
      <c r="G156" s="679"/>
      <c r="H156" s="679"/>
      <c r="I156" s="680"/>
    </row>
    <row r="157" spans="1:9" x14ac:dyDescent="0.2">
      <c r="A157" s="181" t="s">
        <v>715</v>
      </c>
      <c r="B157" s="173" t="s">
        <v>716</v>
      </c>
      <c r="C157" s="179" t="s">
        <v>420</v>
      </c>
      <c r="D157" s="182" t="s">
        <v>1141</v>
      </c>
      <c r="E157" s="182" t="s">
        <v>1142</v>
      </c>
      <c r="F157" s="182" t="s">
        <v>1142</v>
      </c>
      <c r="G157" s="182" t="s">
        <v>1143</v>
      </c>
      <c r="H157" s="182" t="s">
        <v>1142</v>
      </c>
      <c r="I157" s="182" t="s">
        <v>1143</v>
      </c>
    </row>
    <row r="158" spans="1:9" ht="28" x14ac:dyDescent="0.2">
      <c r="A158" s="181" t="s">
        <v>723</v>
      </c>
      <c r="B158" s="173" t="s">
        <v>724</v>
      </c>
      <c r="C158" s="179" t="s">
        <v>420</v>
      </c>
      <c r="D158" s="182" t="s">
        <v>1144</v>
      </c>
      <c r="E158" s="182" t="s">
        <v>1145</v>
      </c>
      <c r="F158" s="175" t="s">
        <v>1146</v>
      </c>
      <c r="G158" s="182" t="s">
        <v>1147</v>
      </c>
      <c r="H158" s="182" t="s">
        <v>1148</v>
      </c>
      <c r="I158" s="182" t="s">
        <v>1149</v>
      </c>
    </row>
    <row r="159" spans="1:9" ht="14.5" customHeight="1" x14ac:dyDescent="0.2">
      <c r="A159" s="181" t="s">
        <v>731</v>
      </c>
      <c r="B159" s="173" t="s">
        <v>1150</v>
      </c>
      <c r="C159" s="174" t="s">
        <v>1151</v>
      </c>
      <c r="D159" s="182" t="s">
        <v>1152</v>
      </c>
      <c r="E159" s="182" t="s">
        <v>1153</v>
      </c>
      <c r="F159" s="182" t="s">
        <v>1154</v>
      </c>
      <c r="G159" s="182" t="s">
        <v>1155</v>
      </c>
      <c r="H159" s="182" t="s">
        <v>1156</v>
      </c>
      <c r="I159" s="182" t="s">
        <v>1156</v>
      </c>
    </row>
    <row r="160" spans="1:9" ht="28" x14ac:dyDescent="0.2">
      <c r="A160" s="181" t="s">
        <v>737</v>
      </c>
      <c r="B160" s="173" t="s">
        <v>1157</v>
      </c>
      <c r="C160" s="174"/>
      <c r="D160" s="182" t="s">
        <v>1158</v>
      </c>
      <c r="E160" s="182" t="s">
        <v>1159</v>
      </c>
      <c r="F160" s="182" t="s">
        <v>1160</v>
      </c>
      <c r="G160" s="182" t="s">
        <v>1161</v>
      </c>
      <c r="H160" s="175" t="s">
        <v>1162</v>
      </c>
      <c r="I160" s="182" t="s">
        <v>1163</v>
      </c>
    </row>
    <row r="161" spans="1:9" ht="56" x14ac:dyDescent="0.2">
      <c r="A161" s="181" t="s">
        <v>744</v>
      </c>
      <c r="B161" s="173" t="s">
        <v>1003</v>
      </c>
      <c r="C161" s="174"/>
      <c r="D161" s="182" t="s">
        <v>1164</v>
      </c>
      <c r="E161" s="182" t="s">
        <v>1165</v>
      </c>
      <c r="F161" s="182" t="s">
        <v>1166</v>
      </c>
      <c r="G161" s="182" t="s">
        <v>1167</v>
      </c>
      <c r="H161" s="175" t="s">
        <v>1168</v>
      </c>
      <c r="I161" s="182" t="s">
        <v>1169</v>
      </c>
    </row>
    <row r="162" spans="1:9" x14ac:dyDescent="0.2">
      <c r="A162" s="181" t="s">
        <v>749</v>
      </c>
      <c r="B162" s="171" t="s">
        <v>1170</v>
      </c>
      <c r="C162" s="171"/>
      <c r="D162" s="124" t="s">
        <v>1171</v>
      </c>
      <c r="E162" s="124" t="s">
        <v>1172</v>
      </c>
      <c r="F162" s="124" t="s">
        <v>1173</v>
      </c>
      <c r="G162" s="124" t="s">
        <v>1171</v>
      </c>
      <c r="H162" s="124" t="s">
        <v>1171</v>
      </c>
      <c r="I162" s="124" t="s">
        <v>1174</v>
      </c>
    </row>
    <row r="163" spans="1:9" x14ac:dyDescent="0.2">
      <c r="A163" s="181" t="s">
        <v>753</v>
      </c>
      <c r="B163" s="173" t="s">
        <v>1175</v>
      </c>
      <c r="C163" s="174"/>
      <c r="D163" s="182" t="s">
        <v>1176</v>
      </c>
      <c r="E163" s="182" t="s">
        <v>1176</v>
      </c>
      <c r="F163" s="182" t="s">
        <v>1177</v>
      </c>
      <c r="G163" s="182" t="s">
        <v>1051</v>
      </c>
      <c r="H163" s="182" t="s">
        <v>1178</v>
      </c>
      <c r="I163" s="182" t="s">
        <v>1179</v>
      </c>
    </row>
    <row r="164" spans="1:9" x14ac:dyDescent="0.2">
      <c r="A164" s="181" t="s">
        <v>850</v>
      </c>
      <c r="B164" s="173" t="s">
        <v>876</v>
      </c>
      <c r="C164" s="174"/>
      <c r="D164" s="182" t="s">
        <v>1180</v>
      </c>
      <c r="E164" s="182" t="s">
        <v>1181</v>
      </c>
      <c r="F164" s="182" t="s">
        <v>1079</v>
      </c>
      <c r="G164" s="182" t="s">
        <v>1079</v>
      </c>
      <c r="H164" s="182" t="s">
        <v>1181</v>
      </c>
      <c r="I164" s="182" t="s">
        <v>1079</v>
      </c>
    </row>
    <row r="165" spans="1:9" ht="56" x14ac:dyDescent="0.2">
      <c r="A165" s="181" t="s">
        <v>856</v>
      </c>
      <c r="B165" s="171" t="s">
        <v>1182</v>
      </c>
      <c r="C165" s="174"/>
      <c r="D165" s="124" t="s">
        <v>1183</v>
      </c>
      <c r="E165" s="124" t="s">
        <v>1184</v>
      </c>
      <c r="F165" s="124" t="s">
        <v>1185</v>
      </c>
      <c r="G165" s="124" t="s">
        <v>1186</v>
      </c>
      <c r="H165" s="124" t="s">
        <v>1187</v>
      </c>
      <c r="I165" s="124" t="s">
        <v>1188</v>
      </c>
    </row>
    <row r="166" spans="1:9" ht="42" x14ac:dyDescent="0.2">
      <c r="A166" s="181" t="s">
        <v>858</v>
      </c>
      <c r="B166" s="171" t="s">
        <v>1033</v>
      </c>
      <c r="C166" s="174"/>
      <c r="D166" s="124" t="s">
        <v>1189</v>
      </c>
      <c r="E166" s="124" t="s">
        <v>1190</v>
      </c>
      <c r="F166" s="124" t="s">
        <v>1191</v>
      </c>
      <c r="G166" s="124" t="s">
        <v>1111</v>
      </c>
      <c r="H166" s="124" t="s">
        <v>1192</v>
      </c>
      <c r="I166" s="124" t="s">
        <v>1193</v>
      </c>
    </row>
    <row r="167" spans="1:9" ht="28" x14ac:dyDescent="0.2">
      <c r="A167" s="181" t="s">
        <v>866</v>
      </c>
      <c r="B167" s="174" t="s">
        <v>919</v>
      </c>
      <c r="C167" s="174"/>
      <c r="D167" s="175" t="s">
        <v>1194</v>
      </c>
      <c r="E167" s="175" t="s">
        <v>1195</v>
      </c>
      <c r="F167" s="175"/>
      <c r="G167" s="175"/>
      <c r="H167" s="175" t="s">
        <v>1196</v>
      </c>
      <c r="I167" s="175" t="s">
        <v>1196</v>
      </c>
    </row>
    <row r="168" spans="1:9" ht="42" x14ac:dyDescent="0.2">
      <c r="A168" s="181" t="s">
        <v>872</v>
      </c>
      <c r="B168" s="173" t="s">
        <v>800</v>
      </c>
      <c r="C168" s="126"/>
      <c r="D168" s="175" t="s">
        <v>1197</v>
      </c>
      <c r="E168" s="182"/>
      <c r="F168" s="182"/>
      <c r="G168" s="182"/>
      <c r="H168" s="175" t="s">
        <v>1198</v>
      </c>
      <c r="I168" s="182"/>
    </row>
    <row r="169" spans="1:9" x14ac:dyDescent="0.2">
      <c r="A169" s="675" t="s">
        <v>759</v>
      </c>
      <c r="B169" s="675"/>
      <c r="C169" s="675"/>
      <c r="D169" s="147" t="s">
        <v>571</v>
      </c>
      <c r="E169" s="148" t="s">
        <v>689</v>
      </c>
      <c r="F169" s="147" t="s">
        <v>571</v>
      </c>
      <c r="G169" s="147" t="s">
        <v>571</v>
      </c>
      <c r="H169" s="147" t="s">
        <v>571</v>
      </c>
      <c r="I169" s="147" t="s">
        <v>571</v>
      </c>
    </row>
    <row r="170" spans="1:9" ht="29.25" customHeight="1" x14ac:dyDescent="0.2">
      <c r="A170" s="167" t="s">
        <v>711</v>
      </c>
      <c r="B170" s="164" t="s">
        <v>712</v>
      </c>
      <c r="C170" s="164" t="s">
        <v>713</v>
      </c>
      <c r="D170" s="163" t="s">
        <v>60</v>
      </c>
      <c r="E170" s="163" t="s">
        <v>62</v>
      </c>
      <c r="F170" s="163" t="s">
        <v>63</v>
      </c>
      <c r="G170" s="163" t="s">
        <v>64</v>
      </c>
      <c r="H170" s="163" t="s">
        <v>65</v>
      </c>
      <c r="I170" s="163" t="s">
        <v>66</v>
      </c>
    </row>
    <row r="171" spans="1:9" ht="19" customHeight="1" x14ac:dyDescent="0.2">
      <c r="A171" s="155">
        <v>16</v>
      </c>
      <c r="B171" s="681" t="s">
        <v>1199</v>
      </c>
      <c r="C171" s="682"/>
      <c r="D171" s="682"/>
      <c r="E171" s="682"/>
      <c r="F171" s="682"/>
      <c r="G171" s="682"/>
      <c r="H171" s="682"/>
      <c r="I171" s="683"/>
    </row>
    <row r="172" spans="1:9" x14ac:dyDescent="0.2">
      <c r="A172" s="181" t="s">
        <v>715</v>
      </c>
      <c r="B172" s="173" t="s">
        <v>716</v>
      </c>
      <c r="C172" s="179" t="s">
        <v>420</v>
      </c>
      <c r="D172" s="182" t="s">
        <v>1200</v>
      </c>
      <c r="E172" s="187" t="s">
        <v>420</v>
      </c>
      <c r="F172" s="187" t="s">
        <v>952</v>
      </c>
      <c r="G172" s="187" t="s">
        <v>420</v>
      </c>
      <c r="H172" s="187" t="s">
        <v>420</v>
      </c>
      <c r="I172" s="182" t="s">
        <v>1201</v>
      </c>
    </row>
    <row r="173" spans="1:9" ht="35.25" customHeight="1" x14ac:dyDescent="0.2">
      <c r="A173" s="181" t="s">
        <v>723</v>
      </c>
      <c r="B173" s="173" t="s">
        <v>724</v>
      </c>
      <c r="C173" s="179" t="s">
        <v>420</v>
      </c>
      <c r="D173" s="182" t="s">
        <v>1200</v>
      </c>
      <c r="E173" s="187" t="s">
        <v>420</v>
      </c>
      <c r="F173" s="182" t="s">
        <v>952</v>
      </c>
      <c r="G173" s="187" t="s">
        <v>420</v>
      </c>
      <c r="H173" s="187" t="s">
        <v>420</v>
      </c>
      <c r="I173" s="175" t="s">
        <v>1202</v>
      </c>
    </row>
    <row r="174" spans="1:9" ht="41.25" customHeight="1" x14ac:dyDescent="0.2">
      <c r="A174" s="181" t="s">
        <v>731</v>
      </c>
      <c r="B174" s="173" t="s">
        <v>1203</v>
      </c>
      <c r="C174" s="179" t="s">
        <v>1204</v>
      </c>
      <c r="D174" s="175" t="s">
        <v>1205</v>
      </c>
      <c r="E174" s="182" t="s">
        <v>742</v>
      </c>
      <c r="F174" s="182" t="s">
        <v>742</v>
      </c>
      <c r="G174" s="182" t="s">
        <v>742</v>
      </c>
      <c r="H174" s="182" t="s">
        <v>742</v>
      </c>
      <c r="I174" s="175" t="s">
        <v>1206</v>
      </c>
    </row>
    <row r="175" spans="1:9" ht="30" customHeight="1" x14ac:dyDescent="0.2">
      <c r="A175" s="181" t="s">
        <v>737</v>
      </c>
      <c r="B175" s="173" t="s">
        <v>1207</v>
      </c>
      <c r="C175" s="174" t="s">
        <v>1208</v>
      </c>
      <c r="D175" s="175" t="s">
        <v>1209</v>
      </c>
      <c r="E175" s="182" t="s">
        <v>742</v>
      </c>
      <c r="F175" s="182" t="s">
        <v>742</v>
      </c>
      <c r="G175" s="182" t="s">
        <v>742</v>
      </c>
      <c r="H175" s="182" t="s">
        <v>742</v>
      </c>
      <c r="I175" s="182" t="s">
        <v>1210</v>
      </c>
    </row>
    <row r="176" spans="1:9" ht="39.75" customHeight="1" x14ac:dyDescent="0.2">
      <c r="A176" s="181" t="s">
        <v>744</v>
      </c>
      <c r="B176" s="173" t="s">
        <v>1211</v>
      </c>
      <c r="C176" s="174" t="s">
        <v>1212</v>
      </c>
      <c r="D176" s="175" t="s">
        <v>1213</v>
      </c>
      <c r="E176" s="182" t="s">
        <v>742</v>
      </c>
      <c r="F176" s="182" t="s">
        <v>742</v>
      </c>
      <c r="G176" s="175" t="s">
        <v>1214</v>
      </c>
      <c r="H176" s="182" t="s">
        <v>742</v>
      </c>
      <c r="I176" s="182" t="s">
        <v>1210</v>
      </c>
    </row>
    <row r="177" spans="1:9" ht="27" customHeight="1" x14ac:dyDescent="0.2">
      <c r="A177" s="181" t="s">
        <v>749</v>
      </c>
      <c r="B177" s="173" t="s">
        <v>1215</v>
      </c>
      <c r="C177" s="174" t="s">
        <v>1216</v>
      </c>
      <c r="D177" s="175" t="s">
        <v>1217</v>
      </c>
      <c r="E177" s="182" t="s">
        <v>742</v>
      </c>
      <c r="F177" s="182" t="s">
        <v>742</v>
      </c>
      <c r="G177" s="175" t="s">
        <v>1218</v>
      </c>
      <c r="H177" s="182" t="s">
        <v>742</v>
      </c>
      <c r="I177" s="182" t="s">
        <v>1210</v>
      </c>
    </row>
    <row r="178" spans="1:9" x14ac:dyDescent="0.2">
      <c r="A178" s="181" t="s">
        <v>753</v>
      </c>
      <c r="B178" s="171" t="s">
        <v>800</v>
      </c>
      <c r="C178" s="174"/>
      <c r="D178" s="124"/>
      <c r="E178" s="124"/>
      <c r="F178" s="124"/>
      <c r="G178" s="124"/>
      <c r="H178" s="124"/>
      <c r="I178" s="124"/>
    </row>
    <row r="179" spans="1:9" s="154" customFormat="1" ht="18.75" customHeight="1" x14ac:dyDescent="0.2">
      <c r="A179" s="155">
        <v>17</v>
      </c>
      <c r="B179" s="684" t="s">
        <v>1219</v>
      </c>
      <c r="C179" s="685"/>
      <c r="D179" s="685"/>
      <c r="E179" s="685"/>
      <c r="F179" s="685"/>
      <c r="G179" s="685"/>
      <c r="H179" s="685"/>
      <c r="I179" s="686"/>
    </row>
    <row r="180" spans="1:9" x14ac:dyDescent="0.2">
      <c r="A180" s="181" t="s">
        <v>715</v>
      </c>
      <c r="B180" s="173" t="s">
        <v>716</v>
      </c>
      <c r="C180" s="179" t="s">
        <v>420</v>
      </c>
      <c r="D180" s="182" t="s">
        <v>1220</v>
      </c>
      <c r="E180" s="182" t="s">
        <v>1221</v>
      </c>
      <c r="F180" s="182" t="s">
        <v>1221</v>
      </c>
      <c r="G180" s="182" t="s">
        <v>1222</v>
      </c>
      <c r="H180" s="182" t="s">
        <v>1221</v>
      </c>
      <c r="I180" s="182" t="s">
        <v>1221</v>
      </c>
    </row>
    <row r="181" spans="1:9" ht="28" x14ac:dyDescent="0.2">
      <c r="A181" s="181" t="s">
        <v>723</v>
      </c>
      <c r="B181" s="173" t="s">
        <v>724</v>
      </c>
      <c r="C181" s="179" t="s">
        <v>420</v>
      </c>
      <c r="D181" s="182" t="s">
        <v>1223</v>
      </c>
      <c r="E181" s="182" t="s">
        <v>1224</v>
      </c>
      <c r="F181" s="175" t="s">
        <v>1225</v>
      </c>
      <c r="G181" s="182" t="s">
        <v>1226</v>
      </c>
      <c r="H181" s="175" t="s">
        <v>1223</v>
      </c>
      <c r="I181" s="175" t="s">
        <v>1223</v>
      </c>
    </row>
    <row r="182" spans="1:9" ht="14.5" customHeight="1" x14ac:dyDescent="0.2">
      <c r="A182" s="181" t="s">
        <v>731</v>
      </c>
      <c r="B182" s="173" t="s">
        <v>1227</v>
      </c>
      <c r="C182" s="174" t="s">
        <v>1228</v>
      </c>
      <c r="D182" s="182" t="s">
        <v>756</v>
      </c>
      <c r="E182" s="182" t="s">
        <v>742</v>
      </c>
      <c r="F182" s="182" t="s">
        <v>742</v>
      </c>
      <c r="G182" s="182" t="s">
        <v>742</v>
      </c>
      <c r="H182" s="182" t="s">
        <v>742</v>
      </c>
      <c r="I182" s="182" t="s">
        <v>1229</v>
      </c>
    </row>
    <row r="183" spans="1:9" x14ac:dyDescent="0.2">
      <c r="A183" s="181" t="s">
        <v>737</v>
      </c>
      <c r="B183" s="171" t="s">
        <v>1175</v>
      </c>
      <c r="C183" s="171"/>
      <c r="D183" s="124" t="s">
        <v>1045</v>
      </c>
      <c r="E183" s="124" t="s">
        <v>1230</v>
      </c>
      <c r="F183" s="124" t="s">
        <v>1012</v>
      </c>
      <c r="G183" s="124" t="s">
        <v>1231</v>
      </c>
      <c r="H183" s="124" t="s">
        <v>1231</v>
      </c>
      <c r="I183" s="124" t="s">
        <v>1231</v>
      </c>
    </row>
    <row r="184" spans="1:9" ht="70" x14ac:dyDescent="0.2">
      <c r="A184" s="181" t="s">
        <v>744</v>
      </c>
      <c r="B184" s="171" t="s">
        <v>1232</v>
      </c>
      <c r="C184" s="174"/>
      <c r="D184" s="124" t="s">
        <v>756</v>
      </c>
      <c r="E184" s="124" t="s">
        <v>756</v>
      </c>
      <c r="F184" s="124" t="s">
        <v>1233</v>
      </c>
      <c r="G184" s="124" t="s">
        <v>1234</v>
      </c>
      <c r="H184" s="124" t="s">
        <v>1235</v>
      </c>
      <c r="I184" s="124" t="s">
        <v>1235</v>
      </c>
    </row>
    <row r="185" spans="1:9" ht="40.5" customHeight="1" x14ac:dyDescent="0.2">
      <c r="A185" s="181" t="s">
        <v>749</v>
      </c>
      <c r="B185" s="173" t="s">
        <v>876</v>
      </c>
      <c r="C185" s="174"/>
      <c r="D185" s="175" t="s">
        <v>1236</v>
      </c>
      <c r="E185" s="182" t="s">
        <v>1079</v>
      </c>
      <c r="F185" s="182" t="s">
        <v>1079</v>
      </c>
      <c r="G185" s="182" t="s">
        <v>1237</v>
      </c>
      <c r="H185" s="182" t="s">
        <v>1079</v>
      </c>
      <c r="I185" s="175" t="s">
        <v>1238</v>
      </c>
    </row>
    <row r="186" spans="1:9" x14ac:dyDescent="0.2">
      <c r="A186" s="181" t="s">
        <v>753</v>
      </c>
      <c r="B186" s="171" t="s">
        <v>1239</v>
      </c>
      <c r="C186" s="174"/>
      <c r="D186" s="124" t="s">
        <v>1240</v>
      </c>
      <c r="E186" s="124" t="s">
        <v>1241</v>
      </c>
      <c r="F186" s="124" t="s">
        <v>1242</v>
      </c>
      <c r="G186" s="124" t="s">
        <v>1243</v>
      </c>
      <c r="H186" s="124" t="s">
        <v>1241</v>
      </c>
      <c r="I186" s="124" t="s">
        <v>1244</v>
      </c>
    </row>
    <row r="187" spans="1:9" ht="27" customHeight="1" x14ac:dyDescent="0.2">
      <c r="A187" s="181" t="s">
        <v>850</v>
      </c>
      <c r="B187" s="174" t="s">
        <v>1033</v>
      </c>
      <c r="C187" s="174" t="s">
        <v>1245</v>
      </c>
      <c r="D187" s="175" t="s">
        <v>756</v>
      </c>
      <c r="E187" s="175" t="s">
        <v>742</v>
      </c>
      <c r="F187" s="175" t="s">
        <v>742</v>
      </c>
      <c r="G187" s="175" t="s">
        <v>742</v>
      </c>
      <c r="H187" s="175" t="s">
        <v>742</v>
      </c>
      <c r="I187" s="175" t="s">
        <v>742</v>
      </c>
    </row>
    <row r="188" spans="1:9" ht="39.75" customHeight="1" x14ac:dyDescent="0.2">
      <c r="A188" s="181" t="s">
        <v>856</v>
      </c>
      <c r="B188" s="173" t="s">
        <v>919</v>
      </c>
      <c r="C188" s="171" t="s">
        <v>1246</v>
      </c>
      <c r="D188" s="182" t="s">
        <v>1247</v>
      </c>
      <c r="E188" s="182" t="s">
        <v>742</v>
      </c>
      <c r="F188" s="175" t="s">
        <v>1248</v>
      </c>
      <c r="G188" s="182" t="s">
        <v>742</v>
      </c>
      <c r="H188" s="175" t="s">
        <v>742</v>
      </c>
      <c r="I188" s="175" t="s">
        <v>742</v>
      </c>
    </row>
    <row r="189" spans="1:9" ht="28" x14ac:dyDescent="0.2">
      <c r="A189" s="181" t="s">
        <v>858</v>
      </c>
      <c r="B189" s="174" t="s">
        <v>800</v>
      </c>
      <c r="C189" s="174"/>
      <c r="D189" s="175" t="s">
        <v>1249</v>
      </c>
      <c r="E189" s="175"/>
      <c r="F189" s="175"/>
      <c r="G189" s="175"/>
      <c r="H189" s="175"/>
      <c r="I189" s="175"/>
    </row>
    <row r="190" spans="1:9" x14ac:dyDescent="0.2">
      <c r="A190" s="675" t="s">
        <v>759</v>
      </c>
      <c r="B190" s="675"/>
      <c r="C190" s="675"/>
      <c r="D190" s="147" t="s">
        <v>571</v>
      </c>
      <c r="E190" s="148" t="s">
        <v>689</v>
      </c>
      <c r="F190" s="147" t="s">
        <v>571</v>
      </c>
      <c r="G190" s="147" t="s">
        <v>571</v>
      </c>
      <c r="H190" s="147" t="s">
        <v>571</v>
      </c>
      <c r="I190" s="147" t="s">
        <v>571</v>
      </c>
    </row>
  </sheetData>
  <mergeCells count="37">
    <mergeCell ref="A2:I2"/>
    <mergeCell ref="A190:C190"/>
    <mergeCell ref="B100:I100"/>
    <mergeCell ref="B112:I112"/>
    <mergeCell ref="B123:I123"/>
    <mergeCell ref="B134:I134"/>
    <mergeCell ref="B145:I145"/>
    <mergeCell ref="B156:I156"/>
    <mergeCell ref="B171:I171"/>
    <mergeCell ref="B179:I179"/>
    <mergeCell ref="A144:C144"/>
    <mergeCell ref="A39:C39"/>
    <mergeCell ref="A99:C99"/>
    <mergeCell ref="A110:C110"/>
    <mergeCell ref="A122:C122"/>
    <mergeCell ref="A133:C133"/>
    <mergeCell ref="A169:C169"/>
    <mergeCell ref="A155:C155"/>
    <mergeCell ref="B89:I89"/>
    <mergeCell ref="B80:I80"/>
    <mergeCell ref="A79:C79"/>
    <mergeCell ref="A1:I1"/>
    <mergeCell ref="B4:I4"/>
    <mergeCell ref="H81:H82"/>
    <mergeCell ref="B81:B82"/>
    <mergeCell ref="I60:I67"/>
    <mergeCell ref="B58:I58"/>
    <mergeCell ref="B40:I40"/>
    <mergeCell ref="B31:I31"/>
    <mergeCell ref="B22:I22"/>
    <mergeCell ref="B13:I13"/>
    <mergeCell ref="A68:C68"/>
    <mergeCell ref="B69:I69"/>
    <mergeCell ref="A12:C12"/>
    <mergeCell ref="A21:C21"/>
    <mergeCell ref="A30:C30"/>
    <mergeCell ref="A56:C56"/>
  </mergeCells>
  <pageMargins left="1.67" right="0.70866141732283472" top="0.74803149606299213" bottom="0.74803149606299213" header="0.31496062992125984" footer="0.31496062992125984"/>
  <pageSetup paperSize="8" scale="60" orientation="landscape" r:id="rId1"/>
  <rowBreaks count="3" manualBreakCount="3">
    <brk id="56" max="16383" man="1"/>
    <brk id="110" max="16383" man="1"/>
    <brk id="169"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V67"/>
  <sheetViews>
    <sheetView showGridLines="0" zoomScale="85" zoomScaleNormal="85" zoomScaleSheetLayoutView="55" workbookViewId="0">
      <selection activeCell="B10" sqref="B10"/>
    </sheetView>
  </sheetViews>
  <sheetFormatPr baseColWidth="10" defaultColWidth="9.1640625" defaultRowHeight="16" x14ac:dyDescent="0.2"/>
  <cols>
    <col min="1" max="1" width="4.83203125" style="46" customWidth="1"/>
    <col min="2" max="2" width="10.5" style="46" customWidth="1"/>
    <col min="3" max="3" width="6.1640625" style="42" customWidth="1"/>
    <col min="4" max="4" width="31.5" style="48" customWidth="1"/>
    <col min="5" max="5" width="36.5" style="44" customWidth="1"/>
    <col min="6" max="6" width="12.5" style="50" customWidth="1"/>
    <col min="7" max="7" width="6.5" style="50" customWidth="1"/>
    <col min="8" max="8" width="2.5" style="44" customWidth="1"/>
    <col min="9" max="9" width="19.1640625" style="52" customWidth="1"/>
    <col min="10" max="10" width="6.83203125" style="52" customWidth="1"/>
    <col min="11" max="11" width="24.5" style="52" customWidth="1"/>
    <col min="12" max="12" width="6.5" style="52" customWidth="1"/>
    <col min="13" max="13" width="22.1640625" style="52" customWidth="1"/>
    <col min="14" max="14" width="7.5" style="52" customWidth="1"/>
    <col min="15" max="15" width="18.5" style="52" customWidth="1"/>
    <col min="16" max="16" width="9.1640625" style="52"/>
    <col min="17" max="17" width="19.83203125" style="52" customWidth="1"/>
    <col min="18" max="18" width="9.1640625" style="52"/>
    <col min="19" max="19" width="14.83203125" style="52" customWidth="1"/>
    <col min="20" max="20" width="9.1640625" style="52"/>
    <col min="21" max="21" width="19.5" style="52" customWidth="1"/>
    <col min="22" max="22" width="9.1640625" style="52"/>
    <col min="23" max="16384" width="9.1640625" style="44"/>
  </cols>
  <sheetData>
    <row r="1" spans="1:22" ht="21" x14ac:dyDescent="0.2">
      <c r="A1" s="107" t="s">
        <v>1250</v>
      </c>
      <c r="C1" s="260"/>
      <c r="D1" s="261"/>
      <c r="E1" s="258"/>
      <c r="F1" s="262"/>
      <c r="G1" s="262"/>
      <c r="H1" s="258"/>
      <c r="I1" s="257"/>
      <c r="J1" s="257"/>
      <c r="K1" s="257"/>
      <c r="L1" s="257"/>
      <c r="M1" s="257"/>
      <c r="N1" s="257"/>
      <c r="O1" s="257"/>
      <c r="P1" s="257"/>
      <c r="Q1" s="257"/>
      <c r="R1" s="257"/>
      <c r="S1" s="257"/>
      <c r="T1" s="257"/>
      <c r="U1" s="257"/>
      <c r="V1" s="257"/>
    </row>
    <row r="2" spans="1:22" x14ac:dyDescent="0.2">
      <c r="A2" s="47" t="s">
        <v>614</v>
      </c>
      <c r="C2" s="260"/>
      <c r="D2" s="261"/>
      <c r="E2" s="258"/>
      <c r="F2" s="262"/>
      <c r="G2" s="262"/>
      <c r="H2" s="258"/>
      <c r="I2" s="257"/>
      <c r="J2" s="257"/>
      <c r="K2" s="257"/>
      <c r="L2" s="257"/>
      <c r="M2" s="257"/>
      <c r="N2" s="257"/>
      <c r="O2" s="257"/>
      <c r="P2" s="257"/>
      <c r="Q2" s="257"/>
      <c r="R2" s="257"/>
      <c r="S2" s="257"/>
      <c r="T2" s="257"/>
      <c r="U2" s="257"/>
      <c r="V2" s="257"/>
    </row>
    <row r="3" spans="1:22" x14ac:dyDescent="0.2">
      <c r="A3" s="47"/>
      <c r="C3" s="260"/>
      <c r="D3" s="261"/>
      <c r="E3" s="258"/>
      <c r="F3" s="262"/>
      <c r="G3" s="262"/>
      <c r="H3" s="258"/>
      <c r="I3" s="257"/>
      <c r="J3" s="257"/>
      <c r="K3" s="257"/>
      <c r="L3" s="257"/>
      <c r="M3" s="257"/>
      <c r="N3" s="257"/>
      <c r="O3" s="257"/>
      <c r="P3" s="257"/>
      <c r="Q3" s="257"/>
      <c r="R3" s="257"/>
      <c r="S3" s="257"/>
      <c r="T3" s="257"/>
      <c r="U3" s="257"/>
      <c r="V3" s="257"/>
    </row>
    <row r="4" spans="1:22" x14ac:dyDescent="0.2">
      <c r="A4" s="47"/>
      <c r="C4" s="260"/>
      <c r="D4" s="261"/>
      <c r="E4" s="258"/>
      <c r="F4" s="262"/>
      <c r="G4" s="262"/>
      <c r="H4" s="258"/>
      <c r="I4" s="257"/>
      <c r="J4" s="257"/>
      <c r="K4" s="257"/>
      <c r="L4" s="257"/>
      <c r="M4" s="257"/>
      <c r="N4" s="257"/>
      <c r="O4" s="257"/>
      <c r="P4" s="257"/>
      <c r="Q4" s="257"/>
      <c r="R4" s="257"/>
      <c r="S4" s="257"/>
      <c r="T4" s="257"/>
      <c r="U4" s="257"/>
      <c r="V4" s="257"/>
    </row>
    <row r="5" spans="1:22" x14ac:dyDescent="0.2">
      <c r="A5" s="47"/>
      <c r="C5" s="260"/>
      <c r="D5" s="261"/>
      <c r="E5" s="258"/>
      <c r="F5" s="262"/>
      <c r="G5" s="262"/>
      <c r="H5" s="258"/>
      <c r="I5" s="257"/>
      <c r="J5" s="257"/>
      <c r="K5" s="257"/>
      <c r="L5" s="257"/>
      <c r="M5" s="257"/>
      <c r="N5" s="257"/>
      <c r="O5" s="257"/>
      <c r="P5" s="257"/>
      <c r="Q5" s="257"/>
      <c r="R5" s="257"/>
      <c r="S5" s="257"/>
      <c r="T5" s="257"/>
      <c r="U5" s="257"/>
      <c r="V5" s="257"/>
    </row>
    <row r="6" spans="1:22" x14ac:dyDescent="0.2">
      <c r="C6" s="260"/>
      <c r="D6" s="261"/>
      <c r="E6" s="258"/>
      <c r="F6" s="262"/>
      <c r="G6" s="262"/>
      <c r="H6" s="258"/>
      <c r="I6" s="257"/>
      <c r="J6" s="257"/>
      <c r="K6" s="257"/>
      <c r="L6" s="257"/>
      <c r="M6" s="106"/>
      <c r="N6" s="106"/>
      <c r="O6" s="106"/>
      <c r="P6" s="106"/>
      <c r="Q6" s="106"/>
      <c r="R6" s="106"/>
      <c r="S6" s="257"/>
      <c r="T6" s="257"/>
      <c r="U6" s="257"/>
      <c r="V6" s="257"/>
    </row>
    <row r="7" spans="1:22" s="42" customFormat="1" ht="17" x14ac:dyDescent="0.2">
      <c r="A7" s="419" t="s">
        <v>0</v>
      </c>
      <c r="B7" s="419"/>
      <c r="C7" s="419" t="s">
        <v>1</v>
      </c>
      <c r="D7" s="419"/>
      <c r="E7" s="45" t="s">
        <v>2</v>
      </c>
      <c r="F7" s="45" t="s">
        <v>3</v>
      </c>
      <c r="G7" s="45" t="s">
        <v>59</v>
      </c>
      <c r="H7" s="260"/>
      <c r="I7" s="414" t="s">
        <v>60</v>
      </c>
      <c r="J7" s="415"/>
      <c r="K7" s="414" t="s">
        <v>61</v>
      </c>
      <c r="L7" s="415"/>
      <c r="M7" s="689" t="s">
        <v>62</v>
      </c>
      <c r="N7" s="690"/>
      <c r="O7" s="689" t="s">
        <v>63</v>
      </c>
      <c r="P7" s="690"/>
      <c r="Q7" s="689" t="s">
        <v>64</v>
      </c>
      <c r="R7" s="690"/>
      <c r="S7" s="414" t="s">
        <v>65</v>
      </c>
      <c r="T7" s="415"/>
      <c r="U7" s="414" t="s">
        <v>66</v>
      </c>
      <c r="V7" s="415"/>
    </row>
    <row r="8" spans="1:22" s="42" customFormat="1" ht="18.75" customHeight="1" thickBot="1" x14ac:dyDescent="0.25">
      <c r="A8" s="420" t="s">
        <v>67</v>
      </c>
      <c r="B8" s="420"/>
      <c r="C8" s="420"/>
      <c r="D8" s="420"/>
      <c r="E8" s="420"/>
      <c r="F8" s="420"/>
      <c r="G8" s="420"/>
      <c r="H8" s="260"/>
      <c r="I8" s="421" t="s">
        <v>67</v>
      </c>
      <c r="J8" s="422"/>
      <c r="K8" s="422"/>
      <c r="L8" s="422"/>
      <c r="M8" s="422"/>
      <c r="N8" s="422"/>
      <c r="O8" s="422"/>
      <c r="P8" s="422"/>
      <c r="Q8" s="422"/>
      <c r="R8" s="422"/>
      <c r="S8" s="422"/>
      <c r="T8" s="422"/>
      <c r="U8" s="422"/>
      <c r="V8" s="423"/>
    </row>
    <row r="9" spans="1:22" s="42" customFormat="1" ht="36" customHeight="1" x14ac:dyDescent="0.2">
      <c r="A9" s="424">
        <v>1</v>
      </c>
      <c r="B9" s="426" t="s">
        <v>68</v>
      </c>
      <c r="C9" s="428">
        <v>1.1000000000000001</v>
      </c>
      <c r="D9" s="430" t="s">
        <v>1251</v>
      </c>
      <c r="E9" s="265" t="s">
        <v>70</v>
      </c>
      <c r="F9" s="70">
        <v>100</v>
      </c>
      <c r="G9" s="70">
        <f>F9/$F$11*30</f>
        <v>30</v>
      </c>
      <c r="H9" s="266"/>
      <c r="I9" s="408" t="s">
        <v>1252</v>
      </c>
      <c r="J9" s="70"/>
      <c r="K9" s="408" t="s">
        <v>1253</v>
      </c>
      <c r="L9" s="45"/>
      <c r="M9" s="408" t="s">
        <v>73</v>
      </c>
      <c r="N9" s="70"/>
      <c r="O9" s="408" t="s">
        <v>74</v>
      </c>
      <c r="P9" s="70"/>
      <c r="Q9" s="408" t="s">
        <v>1254</v>
      </c>
      <c r="R9" s="71"/>
      <c r="S9" s="408" t="s">
        <v>1255</v>
      </c>
      <c r="T9" s="70"/>
      <c r="U9" s="408" t="s">
        <v>77</v>
      </c>
      <c r="V9" s="72"/>
    </row>
    <row r="10" spans="1:22" s="42" customFormat="1" ht="78.75" customHeight="1" thickBot="1" x14ac:dyDescent="0.25">
      <c r="A10" s="425"/>
      <c r="B10" s="427"/>
      <c r="C10" s="429"/>
      <c r="D10" s="431"/>
      <c r="E10" s="269" t="s">
        <v>78</v>
      </c>
      <c r="F10" s="73">
        <v>0</v>
      </c>
      <c r="G10" s="73">
        <f>F10/$F$11*30</f>
        <v>0</v>
      </c>
      <c r="H10" s="270"/>
      <c r="I10" s="410"/>
      <c r="J10" s="73"/>
      <c r="K10" s="410"/>
      <c r="L10" s="45"/>
      <c r="M10" s="410"/>
      <c r="N10" s="73"/>
      <c r="O10" s="410"/>
      <c r="P10" s="73"/>
      <c r="Q10" s="410"/>
      <c r="R10" s="74"/>
      <c r="S10" s="410"/>
      <c r="T10" s="73"/>
      <c r="U10" s="410"/>
      <c r="V10" s="75"/>
    </row>
    <row r="11" spans="1:22" s="42" customFormat="1" x14ac:dyDescent="0.2">
      <c r="A11" s="432" t="s">
        <v>79</v>
      </c>
      <c r="B11" s="432"/>
      <c r="C11" s="432"/>
      <c r="D11" s="432"/>
      <c r="E11" s="432"/>
      <c r="F11" s="96">
        <v>100</v>
      </c>
      <c r="G11" s="96">
        <f>G9+G10</f>
        <v>30</v>
      </c>
      <c r="H11" s="260"/>
      <c r="I11" s="99"/>
      <c r="J11" s="97"/>
      <c r="K11" s="99"/>
      <c r="L11" s="97"/>
      <c r="M11" s="99"/>
      <c r="N11" s="97"/>
      <c r="O11" s="99"/>
      <c r="P11" s="97"/>
      <c r="Q11" s="99"/>
      <c r="R11" s="97"/>
      <c r="S11" s="99"/>
      <c r="T11" s="97"/>
      <c r="U11" s="99"/>
      <c r="V11" s="97"/>
    </row>
    <row r="12" spans="1:22" s="42" customFormat="1" ht="17" thickBot="1" x14ac:dyDescent="0.25">
      <c r="A12" s="420" t="s">
        <v>80</v>
      </c>
      <c r="B12" s="420"/>
      <c r="C12" s="420"/>
      <c r="D12" s="420"/>
      <c r="E12" s="420"/>
      <c r="F12" s="420"/>
      <c r="G12" s="420"/>
      <c r="H12" s="260"/>
      <c r="I12" s="421" t="s">
        <v>80</v>
      </c>
      <c r="J12" s="422"/>
      <c r="K12" s="422"/>
      <c r="L12" s="422"/>
      <c r="M12" s="422"/>
      <c r="N12" s="422"/>
      <c r="O12" s="422"/>
      <c r="P12" s="422"/>
      <c r="Q12" s="422"/>
      <c r="R12" s="422"/>
      <c r="S12" s="422"/>
      <c r="T12" s="422"/>
      <c r="U12" s="422"/>
      <c r="V12" s="423"/>
    </row>
    <row r="13" spans="1:22" s="42" customFormat="1" ht="17" x14ac:dyDescent="0.2">
      <c r="A13" s="424">
        <v>2</v>
      </c>
      <c r="B13" s="434" t="s">
        <v>81</v>
      </c>
      <c r="C13" s="437">
        <v>2.1</v>
      </c>
      <c r="D13" s="430" t="s">
        <v>82</v>
      </c>
      <c r="E13" s="271" t="s">
        <v>83</v>
      </c>
      <c r="F13" s="70">
        <v>50</v>
      </c>
      <c r="G13" s="76">
        <f>F13/$F$20*10</f>
        <v>5</v>
      </c>
      <c r="H13" s="266"/>
      <c r="I13" s="408" t="s">
        <v>1256</v>
      </c>
      <c r="J13" s="70"/>
      <c r="K13" s="408" t="s">
        <v>85</v>
      </c>
      <c r="L13" s="70"/>
      <c r="M13" s="408" t="s">
        <v>86</v>
      </c>
      <c r="N13" s="70"/>
      <c r="O13" s="408" t="s">
        <v>87</v>
      </c>
      <c r="P13" s="70"/>
      <c r="Q13" s="408" t="s">
        <v>1257</v>
      </c>
      <c r="R13" s="70"/>
      <c r="S13" s="408" t="s">
        <v>89</v>
      </c>
      <c r="T13" s="70"/>
      <c r="U13" s="408" t="s">
        <v>90</v>
      </c>
      <c r="V13" s="72"/>
    </row>
    <row r="14" spans="1:22" s="42" customFormat="1" ht="17" x14ac:dyDescent="0.2">
      <c r="A14" s="433"/>
      <c r="B14" s="435"/>
      <c r="C14" s="438"/>
      <c r="D14" s="440"/>
      <c r="E14" s="259" t="s">
        <v>91</v>
      </c>
      <c r="F14" s="45">
        <v>35</v>
      </c>
      <c r="G14" s="60">
        <f>F14/$F$20*10</f>
        <v>3.5</v>
      </c>
      <c r="H14" s="260"/>
      <c r="I14" s="409"/>
      <c r="J14" s="45"/>
      <c r="K14" s="409"/>
      <c r="L14" s="45"/>
      <c r="M14" s="409"/>
      <c r="N14" s="45"/>
      <c r="O14" s="409"/>
      <c r="P14" s="45"/>
      <c r="Q14" s="409"/>
      <c r="R14" s="45"/>
      <c r="S14" s="409"/>
      <c r="T14" s="45"/>
      <c r="U14" s="409"/>
      <c r="V14" s="77"/>
    </row>
    <row r="15" spans="1:22" s="42" customFormat="1" ht="17" x14ac:dyDescent="0.2">
      <c r="A15" s="433"/>
      <c r="B15" s="435"/>
      <c r="C15" s="438"/>
      <c r="D15" s="440"/>
      <c r="E15" s="259" t="s">
        <v>92</v>
      </c>
      <c r="F15" s="45">
        <v>25</v>
      </c>
      <c r="G15" s="60">
        <f t="shared" ref="G15:G20" si="0">F15/$F$20*10</f>
        <v>2.5</v>
      </c>
      <c r="H15" s="260"/>
      <c r="I15" s="409"/>
      <c r="J15" s="45"/>
      <c r="K15" s="409"/>
      <c r="L15" s="45"/>
      <c r="M15" s="409"/>
      <c r="N15" s="45"/>
      <c r="O15" s="409"/>
      <c r="P15" s="45"/>
      <c r="Q15" s="409"/>
      <c r="R15" s="45"/>
      <c r="S15" s="409"/>
      <c r="T15" s="45"/>
      <c r="U15" s="409"/>
      <c r="V15" s="77"/>
    </row>
    <row r="16" spans="1:22" s="42" customFormat="1" ht="18" thickBot="1" x14ac:dyDescent="0.25">
      <c r="A16" s="433"/>
      <c r="B16" s="435"/>
      <c r="C16" s="439"/>
      <c r="D16" s="431"/>
      <c r="E16" s="274" t="s">
        <v>93</v>
      </c>
      <c r="F16" s="73">
        <v>0</v>
      </c>
      <c r="G16" s="78">
        <f t="shared" si="0"/>
        <v>0</v>
      </c>
      <c r="H16" s="270"/>
      <c r="I16" s="410"/>
      <c r="J16" s="73"/>
      <c r="K16" s="410"/>
      <c r="L16" s="73"/>
      <c r="M16" s="410"/>
      <c r="N16" s="73"/>
      <c r="O16" s="410"/>
      <c r="P16" s="73"/>
      <c r="Q16" s="410"/>
      <c r="R16" s="73"/>
      <c r="S16" s="410"/>
      <c r="T16" s="73"/>
      <c r="U16" s="410"/>
      <c r="V16" s="75"/>
    </row>
    <row r="17" spans="1:22" s="42" customFormat="1" ht="17.25" customHeight="1" x14ac:dyDescent="0.2">
      <c r="A17" s="433"/>
      <c r="B17" s="435"/>
      <c r="C17" s="437">
        <v>2.2000000000000002</v>
      </c>
      <c r="D17" s="430" t="s">
        <v>94</v>
      </c>
      <c r="E17" s="275" t="s">
        <v>95</v>
      </c>
      <c r="F17" s="70">
        <v>50</v>
      </c>
      <c r="G17" s="76">
        <f t="shared" si="0"/>
        <v>5</v>
      </c>
      <c r="H17" s="266"/>
      <c r="I17" s="408" t="s">
        <v>1258</v>
      </c>
      <c r="J17" s="70"/>
      <c r="K17" s="408" t="s">
        <v>1259</v>
      </c>
      <c r="L17" s="70"/>
      <c r="M17" s="408" t="s">
        <v>98</v>
      </c>
      <c r="N17" s="70"/>
      <c r="O17" s="408" t="s">
        <v>99</v>
      </c>
      <c r="P17" s="70"/>
      <c r="Q17" s="408" t="s">
        <v>1260</v>
      </c>
      <c r="R17" s="70"/>
      <c r="S17" s="408" t="s">
        <v>89</v>
      </c>
      <c r="T17" s="70"/>
      <c r="U17" s="408" t="s">
        <v>1259</v>
      </c>
      <c r="V17" s="72"/>
    </row>
    <row r="18" spans="1:22" s="42" customFormat="1" ht="17" x14ac:dyDescent="0.2">
      <c r="A18" s="433"/>
      <c r="B18" s="435"/>
      <c r="C18" s="438"/>
      <c r="D18" s="440"/>
      <c r="E18" s="259" t="s">
        <v>102</v>
      </c>
      <c r="F18" s="45">
        <v>25</v>
      </c>
      <c r="G18" s="60">
        <f t="shared" si="0"/>
        <v>2.5</v>
      </c>
      <c r="H18" s="260"/>
      <c r="I18" s="409"/>
      <c r="J18" s="45"/>
      <c r="K18" s="409"/>
      <c r="L18" s="45"/>
      <c r="M18" s="409"/>
      <c r="N18" s="45"/>
      <c r="O18" s="409"/>
      <c r="P18" s="45"/>
      <c r="Q18" s="409"/>
      <c r="R18" s="45"/>
      <c r="S18" s="409"/>
      <c r="T18" s="45"/>
      <c r="U18" s="409"/>
      <c r="V18" s="77"/>
    </row>
    <row r="19" spans="1:22" s="42" customFormat="1" ht="18" thickBot="1" x14ac:dyDescent="0.25">
      <c r="A19" s="425"/>
      <c r="B19" s="436"/>
      <c r="C19" s="439"/>
      <c r="D19" s="431"/>
      <c r="E19" s="274" t="s">
        <v>103</v>
      </c>
      <c r="F19" s="73">
        <v>0</v>
      </c>
      <c r="G19" s="73">
        <f t="shared" si="0"/>
        <v>0</v>
      </c>
      <c r="H19" s="270"/>
      <c r="I19" s="410"/>
      <c r="J19" s="73"/>
      <c r="K19" s="410"/>
      <c r="L19" s="73"/>
      <c r="M19" s="410"/>
      <c r="N19" s="73"/>
      <c r="O19" s="410"/>
      <c r="P19" s="73"/>
      <c r="Q19" s="410"/>
      <c r="R19" s="73"/>
      <c r="S19" s="410"/>
      <c r="T19" s="73"/>
      <c r="U19" s="410"/>
      <c r="V19" s="75"/>
    </row>
    <row r="20" spans="1:22" s="42" customFormat="1" x14ac:dyDescent="0.2">
      <c r="A20" s="432" t="s">
        <v>79</v>
      </c>
      <c r="B20" s="432"/>
      <c r="C20" s="432"/>
      <c r="D20" s="432"/>
      <c r="E20" s="432"/>
      <c r="F20" s="96">
        <f>F13+F17</f>
        <v>100</v>
      </c>
      <c r="G20" s="96">
        <f t="shared" si="0"/>
        <v>10</v>
      </c>
      <c r="H20" s="260"/>
      <c r="I20" s="99"/>
      <c r="J20" s="97"/>
      <c r="K20" s="99"/>
      <c r="L20" s="97"/>
      <c r="M20" s="99"/>
      <c r="N20" s="97"/>
      <c r="O20" s="99"/>
      <c r="P20" s="97"/>
      <c r="Q20" s="99"/>
      <c r="R20" s="97"/>
      <c r="S20" s="99"/>
      <c r="T20" s="97"/>
      <c r="U20" s="99"/>
      <c r="V20" s="97"/>
    </row>
    <row r="21" spans="1:22" s="42" customFormat="1" ht="18.75" customHeight="1" thickBot="1" x14ac:dyDescent="0.25">
      <c r="A21" s="420" t="s">
        <v>104</v>
      </c>
      <c r="B21" s="420"/>
      <c r="C21" s="420"/>
      <c r="D21" s="420"/>
      <c r="E21" s="420"/>
      <c r="F21" s="420"/>
      <c r="G21" s="420"/>
      <c r="H21" s="260"/>
      <c r="I21" s="421" t="s">
        <v>104</v>
      </c>
      <c r="J21" s="422"/>
      <c r="K21" s="422"/>
      <c r="L21" s="422"/>
      <c r="M21" s="422"/>
      <c r="N21" s="422"/>
      <c r="O21" s="422"/>
      <c r="P21" s="422"/>
      <c r="Q21" s="422"/>
      <c r="R21" s="422"/>
      <c r="S21" s="422"/>
      <c r="T21" s="422"/>
      <c r="U21" s="422"/>
      <c r="V21" s="423"/>
    </row>
    <row r="22" spans="1:22" s="42" customFormat="1" ht="37.5" customHeight="1" x14ac:dyDescent="0.2">
      <c r="A22" s="424">
        <v>3</v>
      </c>
      <c r="B22" s="434" t="s">
        <v>105</v>
      </c>
      <c r="C22" s="437">
        <v>3.1</v>
      </c>
      <c r="D22" s="430" t="s">
        <v>1261</v>
      </c>
      <c r="E22" s="275" t="s">
        <v>107</v>
      </c>
      <c r="F22" s="70">
        <v>25</v>
      </c>
      <c r="G22" s="79">
        <f t="shared" ref="G22:G35" si="1">F22/$F$36*25</f>
        <v>6.25</v>
      </c>
      <c r="H22" s="266"/>
      <c r="I22" s="408" t="s">
        <v>1262</v>
      </c>
      <c r="J22" s="70"/>
      <c r="K22" s="408" t="s">
        <v>1263</v>
      </c>
      <c r="L22" s="70"/>
      <c r="M22" s="408" t="s">
        <v>110</v>
      </c>
      <c r="N22" s="80"/>
      <c r="O22" s="408" t="s">
        <v>1264</v>
      </c>
      <c r="P22" s="70"/>
      <c r="Q22" s="408" t="s">
        <v>112</v>
      </c>
      <c r="R22" s="70"/>
      <c r="S22" s="408" t="s">
        <v>113</v>
      </c>
      <c r="T22" s="70"/>
      <c r="U22" s="408" t="s">
        <v>114</v>
      </c>
      <c r="V22" s="72"/>
    </row>
    <row r="23" spans="1:22" s="42" customFormat="1" ht="17" x14ac:dyDescent="0.2">
      <c r="A23" s="433"/>
      <c r="B23" s="435"/>
      <c r="C23" s="438"/>
      <c r="D23" s="440"/>
      <c r="E23" s="259" t="s">
        <v>115</v>
      </c>
      <c r="F23" s="45">
        <v>20</v>
      </c>
      <c r="G23" s="43">
        <f t="shared" si="1"/>
        <v>5</v>
      </c>
      <c r="H23" s="260"/>
      <c r="I23" s="409"/>
      <c r="J23" s="45"/>
      <c r="K23" s="409"/>
      <c r="L23" s="45"/>
      <c r="M23" s="409"/>
      <c r="N23" s="59"/>
      <c r="O23" s="409"/>
      <c r="P23" s="45"/>
      <c r="Q23" s="409"/>
      <c r="R23" s="45"/>
      <c r="S23" s="409"/>
      <c r="T23" s="45"/>
      <c r="U23" s="409"/>
      <c r="V23" s="77"/>
    </row>
    <row r="24" spans="1:22" s="42" customFormat="1" ht="18" thickBot="1" x14ac:dyDescent="0.25">
      <c r="A24" s="433"/>
      <c r="B24" s="435"/>
      <c r="C24" s="439"/>
      <c r="D24" s="431"/>
      <c r="E24" s="274" t="s">
        <v>116</v>
      </c>
      <c r="F24" s="73">
        <v>0</v>
      </c>
      <c r="G24" s="81">
        <f t="shared" si="1"/>
        <v>0</v>
      </c>
      <c r="H24" s="270"/>
      <c r="I24" s="410"/>
      <c r="J24" s="73"/>
      <c r="K24" s="410"/>
      <c r="L24" s="73"/>
      <c r="M24" s="410"/>
      <c r="N24" s="82"/>
      <c r="O24" s="410"/>
      <c r="P24" s="73"/>
      <c r="Q24" s="410"/>
      <c r="R24" s="73"/>
      <c r="S24" s="410"/>
      <c r="T24" s="73"/>
      <c r="U24" s="410"/>
      <c r="V24" s="75"/>
    </row>
    <row r="25" spans="1:22" s="42" customFormat="1" ht="17" x14ac:dyDescent="0.2">
      <c r="A25" s="433"/>
      <c r="B25" s="435"/>
      <c r="C25" s="687">
        <v>3.2</v>
      </c>
      <c r="D25" s="688" t="s">
        <v>650</v>
      </c>
      <c r="E25" s="309" t="s">
        <v>107</v>
      </c>
      <c r="F25" s="65">
        <v>25</v>
      </c>
      <c r="G25" s="69">
        <f t="shared" si="1"/>
        <v>6.25</v>
      </c>
      <c r="H25" s="260"/>
      <c r="I25" s="409" t="s">
        <v>118</v>
      </c>
      <c r="J25" s="65"/>
      <c r="K25" s="409" t="s">
        <v>1265</v>
      </c>
      <c r="L25" s="65"/>
      <c r="M25" s="409" t="s">
        <v>120</v>
      </c>
      <c r="N25" s="65"/>
      <c r="O25" s="409" t="s">
        <v>121</v>
      </c>
      <c r="P25" s="65"/>
      <c r="Q25" s="409" t="s">
        <v>122</v>
      </c>
      <c r="R25" s="65"/>
      <c r="S25" s="409" t="s">
        <v>123</v>
      </c>
      <c r="T25" s="65"/>
      <c r="U25" s="409" t="s">
        <v>124</v>
      </c>
      <c r="V25" s="105"/>
    </row>
    <row r="26" spans="1:22" s="42" customFormat="1" ht="17" x14ac:dyDescent="0.2">
      <c r="A26" s="433"/>
      <c r="B26" s="435"/>
      <c r="C26" s="438"/>
      <c r="D26" s="440"/>
      <c r="E26" s="259" t="s">
        <v>115</v>
      </c>
      <c r="F26" s="45">
        <v>20</v>
      </c>
      <c r="G26" s="43">
        <f t="shared" si="1"/>
        <v>5</v>
      </c>
      <c r="H26" s="260"/>
      <c r="I26" s="409"/>
      <c r="J26" s="45"/>
      <c r="K26" s="409"/>
      <c r="L26" s="45"/>
      <c r="M26" s="409"/>
      <c r="N26" s="45"/>
      <c r="O26" s="409"/>
      <c r="P26" s="45"/>
      <c r="Q26" s="409"/>
      <c r="R26" s="45"/>
      <c r="S26" s="409"/>
      <c r="T26" s="45"/>
      <c r="U26" s="409"/>
      <c r="V26" s="77"/>
    </row>
    <row r="27" spans="1:22" s="42" customFormat="1" ht="18" thickBot="1" x14ac:dyDescent="0.25">
      <c r="A27" s="433"/>
      <c r="B27" s="435"/>
      <c r="C27" s="439"/>
      <c r="D27" s="431"/>
      <c r="E27" s="274" t="s">
        <v>116</v>
      </c>
      <c r="F27" s="73">
        <v>0</v>
      </c>
      <c r="G27" s="78">
        <f t="shared" si="1"/>
        <v>0</v>
      </c>
      <c r="H27" s="270"/>
      <c r="I27" s="410"/>
      <c r="J27" s="73"/>
      <c r="K27" s="410"/>
      <c r="L27" s="73"/>
      <c r="M27" s="410"/>
      <c r="N27" s="73"/>
      <c r="O27" s="410"/>
      <c r="P27" s="73"/>
      <c r="Q27" s="410"/>
      <c r="R27" s="73"/>
      <c r="S27" s="410"/>
      <c r="T27" s="73"/>
      <c r="U27" s="410"/>
      <c r="V27" s="75"/>
    </row>
    <row r="28" spans="1:22" s="42" customFormat="1" ht="15.75" customHeight="1" x14ac:dyDescent="0.2">
      <c r="A28" s="433"/>
      <c r="B28" s="435"/>
      <c r="C28" s="437">
        <v>3.4</v>
      </c>
      <c r="D28" s="430" t="s">
        <v>125</v>
      </c>
      <c r="E28" s="275" t="s">
        <v>126</v>
      </c>
      <c r="F28" s="70">
        <v>20</v>
      </c>
      <c r="G28" s="79">
        <f t="shared" si="1"/>
        <v>5</v>
      </c>
      <c r="H28" s="266"/>
      <c r="I28" s="408" t="s">
        <v>127</v>
      </c>
      <c r="J28" s="65"/>
      <c r="K28" s="409" t="s">
        <v>128</v>
      </c>
      <c r="L28" s="70"/>
      <c r="M28" s="408" t="s">
        <v>128</v>
      </c>
      <c r="N28" s="70"/>
      <c r="O28" s="408" t="s">
        <v>127</v>
      </c>
      <c r="P28" s="70"/>
      <c r="Q28" s="408" t="s">
        <v>89</v>
      </c>
      <c r="R28" s="70"/>
      <c r="S28" s="408" t="s">
        <v>129</v>
      </c>
      <c r="T28" s="70"/>
      <c r="U28" s="408" t="s">
        <v>128</v>
      </c>
      <c r="V28" s="72"/>
    </row>
    <row r="29" spans="1:22" s="42" customFormat="1" ht="17" x14ac:dyDescent="0.2">
      <c r="A29" s="433"/>
      <c r="B29" s="435"/>
      <c r="C29" s="438"/>
      <c r="D29" s="440"/>
      <c r="E29" s="259" t="s">
        <v>130</v>
      </c>
      <c r="F29" s="45">
        <v>15</v>
      </c>
      <c r="G29" s="43">
        <f t="shared" si="1"/>
        <v>3.75</v>
      </c>
      <c r="H29" s="260"/>
      <c r="I29" s="409"/>
      <c r="J29" s="45"/>
      <c r="K29" s="409"/>
      <c r="L29" s="45"/>
      <c r="M29" s="409"/>
      <c r="N29" s="45"/>
      <c r="O29" s="409"/>
      <c r="P29" s="45"/>
      <c r="Q29" s="409"/>
      <c r="R29" s="45"/>
      <c r="S29" s="409"/>
      <c r="T29" s="45"/>
      <c r="U29" s="409"/>
      <c r="V29" s="77"/>
    </row>
    <row r="30" spans="1:22" s="42" customFormat="1" ht="18" thickBot="1" x14ac:dyDescent="0.25">
      <c r="A30" s="433"/>
      <c r="B30" s="435"/>
      <c r="C30" s="439"/>
      <c r="D30" s="431"/>
      <c r="E30" s="274" t="s">
        <v>89</v>
      </c>
      <c r="F30" s="73">
        <v>0</v>
      </c>
      <c r="G30" s="81">
        <f t="shared" si="1"/>
        <v>0</v>
      </c>
      <c r="H30" s="270"/>
      <c r="I30" s="410"/>
      <c r="J30" s="73"/>
      <c r="K30" s="410"/>
      <c r="L30" s="73"/>
      <c r="M30" s="410"/>
      <c r="N30" s="73"/>
      <c r="O30" s="410"/>
      <c r="P30" s="73"/>
      <c r="Q30" s="410"/>
      <c r="R30" s="73"/>
      <c r="S30" s="410"/>
      <c r="T30" s="73"/>
      <c r="U30" s="410"/>
      <c r="V30" s="75"/>
    </row>
    <row r="31" spans="1:22" s="42" customFormat="1" ht="18.75" customHeight="1" x14ac:dyDescent="0.2">
      <c r="A31" s="433"/>
      <c r="B31" s="435"/>
      <c r="C31" s="437">
        <v>3.5</v>
      </c>
      <c r="D31" s="441" t="s">
        <v>131</v>
      </c>
      <c r="E31" s="275" t="s">
        <v>132</v>
      </c>
      <c r="F31" s="70">
        <v>20</v>
      </c>
      <c r="G31" s="79">
        <f t="shared" si="1"/>
        <v>5</v>
      </c>
      <c r="H31" s="266"/>
      <c r="I31" s="408" t="s">
        <v>133</v>
      </c>
      <c r="J31" s="65"/>
      <c r="K31" s="408" t="s">
        <v>134</v>
      </c>
      <c r="L31" s="70"/>
      <c r="M31" s="408" t="s">
        <v>135</v>
      </c>
      <c r="N31" s="70"/>
      <c r="O31" s="408" t="s">
        <v>136</v>
      </c>
      <c r="P31" s="70"/>
      <c r="Q31" s="408" t="s">
        <v>137</v>
      </c>
      <c r="R31" s="70"/>
      <c r="S31" s="408" t="s">
        <v>133</v>
      </c>
      <c r="T31" s="70"/>
      <c r="U31" s="408" t="s">
        <v>136</v>
      </c>
      <c r="V31" s="72"/>
    </row>
    <row r="32" spans="1:22" s="42" customFormat="1" ht="17" x14ac:dyDescent="0.2">
      <c r="A32" s="433"/>
      <c r="B32" s="435"/>
      <c r="C32" s="438"/>
      <c r="D32" s="442"/>
      <c r="E32" s="259" t="s">
        <v>138</v>
      </c>
      <c r="F32" s="45">
        <v>15</v>
      </c>
      <c r="G32" s="43">
        <f t="shared" si="1"/>
        <v>3.75</v>
      </c>
      <c r="H32" s="260"/>
      <c r="I32" s="409"/>
      <c r="J32" s="45"/>
      <c r="K32" s="409"/>
      <c r="L32" s="45"/>
      <c r="M32" s="409"/>
      <c r="N32" s="45"/>
      <c r="O32" s="409"/>
      <c r="P32" s="45"/>
      <c r="Q32" s="409"/>
      <c r="R32" s="45"/>
      <c r="S32" s="409"/>
      <c r="T32" s="45"/>
      <c r="U32" s="409"/>
      <c r="V32" s="77"/>
    </row>
    <row r="33" spans="1:22" s="42" customFormat="1" ht="18" thickBot="1" x14ac:dyDescent="0.25">
      <c r="A33" s="433"/>
      <c r="B33" s="435"/>
      <c r="C33" s="439"/>
      <c r="D33" s="443"/>
      <c r="E33" s="274" t="s">
        <v>139</v>
      </c>
      <c r="F33" s="73">
        <v>0</v>
      </c>
      <c r="G33" s="78">
        <f t="shared" si="1"/>
        <v>0</v>
      </c>
      <c r="H33" s="270"/>
      <c r="I33" s="410"/>
      <c r="J33" s="73"/>
      <c r="K33" s="410"/>
      <c r="L33" s="73"/>
      <c r="M33" s="410"/>
      <c r="N33" s="73"/>
      <c r="O33" s="410"/>
      <c r="P33" s="73"/>
      <c r="Q33" s="410"/>
      <c r="R33" s="73"/>
      <c r="S33" s="410"/>
      <c r="T33" s="73"/>
      <c r="U33" s="410"/>
      <c r="V33" s="75"/>
    </row>
    <row r="34" spans="1:22" s="42" customFormat="1" ht="18.75" customHeight="1" x14ac:dyDescent="0.2">
      <c r="A34" s="433"/>
      <c r="B34" s="435"/>
      <c r="C34" s="437">
        <v>3.6</v>
      </c>
      <c r="D34" s="430" t="s">
        <v>36</v>
      </c>
      <c r="E34" s="276" t="s">
        <v>140</v>
      </c>
      <c r="F34" s="70">
        <v>10</v>
      </c>
      <c r="G34" s="79">
        <f t="shared" si="1"/>
        <v>2.5</v>
      </c>
      <c r="H34" s="266"/>
      <c r="I34" s="408" t="s">
        <v>141</v>
      </c>
      <c r="J34" s="65"/>
      <c r="K34" s="408" t="s">
        <v>141</v>
      </c>
      <c r="L34" s="70"/>
      <c r="M34" s="408" t="s">
        <v>141</v>
      </c>
      <c r="N34" s="70"/>
      <c r="O34" s="408" t="s">
        <v>141</v>
      </c>
      <c r="P34" s="70"/>
      <c r="Q34" s="408" t="s">
        <v>141</v>
      </c>
      <c r="R34" s="70"/>
      <c r="S34" s="408" t="s">
        <v>141</v>
      </c>
      <c r="T34" s="70"/>
      <c r="U34" s="408" t="s">
        <v>141</v>
      </c>
      <c r="V34" s="72"/>
    </row>
    <row r="35" spans="1:22" s="42" customFormat="1" ht="18" thickBot="1" x14ac:dyDescent="0.25">
      <c r="A35" s="425"/>
      <c r="B35" s="436"/>
      <c r="C35" s="439"/>
      <c r="D35" s="431"/>
      <c r="E35" s="277" t="s">
        <v>142</v>
      </c>
      <c r="F35" s="73">
        <v>0</v>
      </c>
      <c r="G35" s="73">
        <f t="shared" si="1"/>
        <v>0</v>
      </c>
      <c r="H35" s="270"/>
      <c r="I35" s="410"/>
      <c r="J35" s="73"/>
      <c r="K35" s="410"/>
      <c r="L35" s="73"/>
      <c r="M35" s="410"/>
      <c r="N35" s="73"/>
      <c r="O35" s="410"/>
      <c r="P35" s="73"/>
      <c r="Q35" s="410"/>
      <c r="R35" s="73"/>
      <c r="S35" s="410"/>
      <c r="T35" s="73"/>
      <c r="U35" s="410"/>
      <c r="V35" s="75"/>
    </row>
    <row r="36" spans="1:22" s="42" customFormat="1" x14ac:dyDescent="0.2">
      <c r="A36" s="432" t="s">
        <v>79</v>
      </c>
      <c r="B36" s="432"/>
      <c r="C36" s="432"/>
      <c r="D36" s="432"/>
      <c r="E36" s="432"/>
      <c r="F36" s="96">
        <f>F28+F31+F34+F22+F25</f>
        <v>100</v>
      </c>
      <c r="G36" s="98">
        <f>G28+G31+G34+G22+G25</f>
        <v>25</v>
      </c>
      <c r="H36" s="260"/>
      <c r="I36" s="99"/>
      <c r="J36" s="97"/>
      <c r="K36" s="99"/>
      <c r="L36" s="97"/>
      <c r="M36" s="99"/>
      <c r="N36" s="97"/>
      <c r="O36" s="99"/>
      <c r="P36" s="97"/>
      <c r="Q36" s="99"/>
      <c r="R36" s="97"/>
      <c r="S36" s="99"/>
      <c r="T36" s="97"/>
      <c r="U36" s="99"/>
      <c r="V36" s="97"/>
    </row>
    <row r="37" spans="1:22" ht="17" thickBot="1" x14ac:dyDescent="0.25">
      <c r="A37" s="418" t="s">
        <v>143</v>
      </c>
      <c r="B37" s="418"/>
      <c r="C37" s="418"/>
      <c r="D37" s="418"/>
      <c r="E37" s="418"/>
      <c r="F37" s="418"/>
      <c r="G37" s="418"/>
      <c r="H37" s="258"/>
      <c r="I37" s="447" t="s">
        <v>143</v>
      </c>
      <c r="J37" s="448"/>
      <c r="K37" s="448"/>
      <c r="L37" s="448"/>
      <c r="M37" s="448"/>
      <c r="N37" s="448"/>
      <c r="O37" s="448"/>
      <c r="P37" s="448"/>
      <c r="Q37" s="448"/>
      <c r="R37" s="448"/>
      <c r="S37" s="448"/>
      <c r="T37" s="448"/>
      <c r="U37" s="448"/>
      <c r="V37" s="449"/>
    </row>
    <row r="38" spans="1:22" ht="17" x14ac:dyDescent="0.2">
      <c r="A38" s="444">
        <v>4</v>
      </c>
      <c r="B38" s="434" t="s">
        <v>144</v>
      </c>
      <c r="C38" s="437">
        <v>4.0999999999999996</v>
      </c>
      <c r="D38" s="430" t="s">
        <v>145</v>
      </c>
      <c r="E38" s="275" t="s">
        <v>146</v>
      </c>
      <c r="F38" s="70">
        <v>20</v>
      </c>
      <c r="G38" s="70">
        <f>F38/$F$50*30</f>
        <v>6</v>
      </c>
      <c r="H38" s="278"/>
      <c r="I38" s="405" t="s">
        <v>141</v>
      </c>
      <c r="J38" s="83"/>
      <c r="K38" s="405" t="s">
        <v>141</v>
      </c>
      <c r="L38" s="83"/>
      <c r="M38" s="405" t="s">
        <v>141</v>
      </c>
      <c r="N38" s="84"/>
      <c r="O38" s="405" t="s">
        <v>141</v>
      </c>
      <c r="P38" s="83"/>
      <c r="Q38" s="405" t="s">
        <v>141</v>
      </c>
      <c r="R38" s="83"/>
      <c r="S38" s="405" t="s">
        <v>141</v>
      </c>
      <c r="T38" s="84"/>
      <c r="U38" s="405" t="s">
        <v>141</v>
      </c>
      <c r="V38" s="85"/>
    </row>
    <row r="39" spans="1:22" ht="17" x14ac:dyDescent="0.2">
      <c r="A39" s="445"/>
      <c r="B39" s="435"/>
      <c r="C39" s="438"/>
      <c r="D39" s="440"/>
      <c r="E39" s="259" t="s">
        <v>148</v>
      </c>
      <c r="F39" s="45">
        <v>10</v>
      </c>
      <c r="G39" s="45">
        <f t="shared" ref="G39:G49" si="2">F39/$F$50*30</f>
        <v>3</v>
      </c>
      <c r="H39" s="258"/>
      <c r="I39" s="406"/>
      <c r="J39" s="51"/>
      <c r="K39" s="406"/>
      <c r="L39" s="279"/>
      <c r="M39" s="406"/>
      <c r="N39" s="67"/>
      <c r="O39" s="406"/>
      <c r="P39" s="51"/>
      <c r="Q39" s="406"/>
      <c r="R39" s="51"/>
      <c r="S39" s="406"/>
      <c r="T39" s="67"/>
      <c r="U39" s="406"/>
      <c r="V39" s="86"/>
    </row>
    <row r="40" spans="1:22" ht="18" thickBot="1" x14ac:dyDescent="0.25">
      <c r="A40" s="445"/>
      <c r="B40" s="435"/>
      <c r="C40" s="439"/>
      <c r="D40" s="431"/>
      <c r="E40" s="274" t="s">
        <v>149</v>
      </c>
      <c r="F40" s="73">
        <v>0</v>
      </c>
      <c r="G40" s="73">
        <f t="shared" si="2"/>
        <v>0</v>
      </c>
      <c r="H40" s="280"/>
      <c r="I40" s="407"/>
      <c r="J40" s="87"/>
      <c r="K40" s="407"/>
      <c r="L40" s="87"/>
      <c r="M40" s="407"/>
      <c r="N40" s="88"/>
      <c r="O40" s="407"/>
      <c r="P40" s="87"/>
      <c r="Q40" s="407"/>
      <c r="R40" s="87"/>
      <c r="S40" s="407"/>
      <c r="T40" s="88"/>
      <c r="U40" s="407"/>
      <c r="V40" s="89"/>
    </row>
    <row r="41" spans="1:22" ht="15.75" customHeight="1" x14ac:dyDescent="0.2">
      <c r="A41" s="445"/>
      <c r="B41" s="435"/>
      <c r="C41" s="437">
        <v>4.2</v>
      </c>
      <c r="D41" s="430" t="s">
        <v>150</v>
      </c>
      <c r="E41" s="275" t="s">
        <v>151</v>
      </c>
      <c r="F41" s="70">
        <v>20</v>
      </c>
      <c r="G41" s="70">
        <f t="shared" si="2"/>
        <v>6</v>
      </c>
      <c r="H41" s="278"/>
      <c r="I41" s="408" t="s">
        <v>152</v>
      </c>
      <c r="J41" s="70"/>
      <c r="K41" s="408" t="s">
        <v>152</v>
      </c>
      <c r="L41" s="70"/>
      <c r="M41" s="405" t="s">
        <v>152</v>
      </c>
      <c r="N41" s="84"/>
      <c r="O41" s="405" t="s">
        <v>152</v>
      </c>
      <c r="P41" s="83"/>
      <c r="Q41" s="405" t="s">
        <v>152</v>
      </c>
      <c r="R41" s="83"/>
      <c r="S41" s="405" t="s">
        <v>152</v>
      </c>
      <c r="T41" s="84"/>
      <c r="U41" s="405" t="s">
        <v>152</v>
      </c>
      <c r="V41" s="85"/>
    </row>
    <row r="42" spans="1:22" ht="17" x14ac:dyDescent="0.2">
      <c r="A42" s="445"/>
      <c r="B42" s="435"/>
      <c r="C42" s="438"/>
      <c r="D42" s="440"/>
      <c r="E42" s="259" t="s">
        <v>152</v>
      </c>
      <c r="F42" s="45">
        <v>10</v>
      </c>
      <c r="G42" s="45">
        <f t="shared" si="2"/>
        <v>3</v>
      </c>
      <c r="H42" s="258"/>
      <c r="I42" s="409"/>
      <c r="J42" s="45"/>
      <c r="K42" s="409"/>
      <c r="L42" s="45"/>
      <c r="M42" s="406"/>
      <c r="N42" s="67"/>
      <c r="O42" s="406"/>
      <c r="P42" s="51"/>
      <c r="Q42" s="406"/>
      <c r="R42" s="51"/>
      <c r="S42" s="406"/>
      <c r="T42" s="67"/>
      <c r="U42" s="406"/>
      <c r="V42" s="86"/>
    </row>
    <row r="43" spans="1:22" ht="18" thickBot="1" x14ac:dyDescent="0.25">
      <c r="A43" s="445"/>
      <c r="B43" s="435"/>
      <c r="C43" s="439"/>
      <c r="D43" s="431"/>
      <c r="E43" s="274" t="s">
        <v>153</v>
      </c>
      <c r="F43" s="73">
        <v>0</v>
      </c>
      <c r="G43" s="73">
        <f t="shared" si="2"/>
        <v>0</v>
      </c>
      <c r="H43" s="280"/>
      <c r="I43" s="410"/>
      <c r="J43" s="73"/>
      <c r="K43" s="410"/>
      <c r="L43" s="73"/>
      <c r="M43" s="407"/>
      <c r="N43" s="88"/>
      <c r="O43" s="407"/>
      <c r="P43" s="87"/>
      <c r="Q43" s="407"/>
      <c r="R43" s="87"/>
      <c r="S43" s="407"/>
      <c r="T43" s="88"/>
      <c r="U43" s="407"/>
      <c r="V43" s="89"/>
    </row>
    <row r="44" spans="1:22" ht="49.5" customHeight="1" x14ac:dyDescent="0.2">
      <c r="A44" s="445"/>
      <c r="B44" s="435"/>
      <c r="C44" s="437">
        <v>4.3</v>
      </c>
      <c r="D44" s="430" t="s">
        <v>154</v>
      </c>
      <c r="E44" s="275" t="s">
        <v>155</v>
      </c>
      <c r="F44" s="70">
        <v>30</v>
      </c>
      <c r="G44" s="70">
        <f t="shared" si="2"/>
        <v>9</v>
      </c>
      <c r="H44" s="278"/>
      <c r="I44" s="408" t="s">
        <v>1266</v>
      </c>
      <c r="J44" s="70"/>
      <c r="K44" s="408" t="s">
        <v>1267</v>
      </c>
      <c r="L44" s="70"/>
      <c r="M44" s="408" t="s">
        <v>1268</v>
      </c>
      <c r="N44" s="84"/>
      <c r="O44" s="408" t="s">
        <v>1269</v>
      </c>
      <c r="P44" s="83"/>
      <c r="Q44" s="405" t="s">
        <v>89</v>
      </c>
      <c r="R44" s="83"/>
      <c r="S44" s="408" t="s">
        <v>1270</v>
      </c>
      <c r="T44" s="84"/>
      <c r="U44" s="408" t="s">
        <v>1271</v>
      </c>
      <c r="V44" s="85"/>
    </row>
    <row r="45" spans="1:22" ht="49.5" customHeight="1" thickBot="1" x14ac:dyDescent="0.25">
      <c r="A45" s="445"/>
      <c r="B45" s="435"/>
      <c r="C45" s="439"/>
      <c r="D45" s="431"/>
      <c r="E45" s="274" t="s">
        <v>157</v>
      </c>
      <c r="F45" s="73">
        <v>0</v>
      </c>
      <c r="G45" s="73">
        <f t="shared" si="2"/>
        <v>0</v>
      </c>
      <c r="H45" s="280"/>
      <c r="I45" s="410"/>
      <c r="J45" s="73"/>
      <c r="K45" s="410"/>
      <c r="L45" s="73"/>
      <c r="M45" s="410"/>
      <c r="N45" s="88"/>
      <c r="O45" s="410"/>
      <c r="P45" s="87"/>
      <c r="Q45" s="407"/>
      <c r="R45" s="87"/>
      <c r="S45" s="407"/>
      <c r="T45" s="88"/>
      <c r="U45" s="407"/>
      <c r="V45" s="89"/>
    </row>
    <row r="46" spans="1:22" ht="34" x14ac:dyDescent="0.2">
      <c r="A46" s="445"/>
      <c r="B46" s="435"/>
      <c r="C46" s="437">
        <v>4.4000000000000004</v>
      </c>
      <c r="D46" s="430" t="s">
        <v>158</v>
      </c>
      <c r="E46" s="275" t="s">
        <v>159</v>
      </c>
      <c r="F46" s="70">
        <v>20</v>
      </c>
      <c r="G46" s="70">
        <f t="shared" si="2"/>
        <v>6</v>
      </c>
      <c r="H46" s="278"/>
      <c r="I46" s="408" t="s">
        <v>89</v>
      </c>
      <c r="J46" s="70"/>
      <c r="K46" s="408" t="s">
        <v>156</v>
      </c>
      <c r="L46" s="70"/>
      <c r="M46" s="405" t="s">
        <v>156</v>
      </c>
      <c r="N46" s="84"/>
      <c r="O46" s="405" t="s">
        <v>156</v>
      </c>
      <c r="P46" s="83"/>
      <c r="Q46" s="405" t="s">
        <v>89</v>
      </c>
      <c r="R46" s="83"/>
      <c r="S46" s="408" t="s">
        <v>156</v>
      </c>
      <c r="T46" s="84"/>
      <c r="U46" s="405" t="s">
        <v>156</v>
      </c>
      <c r="V46" s="85"/>
    </row>
    <row r="47" spans="1:22" ht="18" thickBot="1" x14ac:dyDescent="0.25">
      <c r="A47" s="445"/>
      <c r="B47" s="435"/>
      <c r="C47" s="439"/>
      <c r="D47" s="431"/>
      <c r="E47" s="274" t="s">
        <v>160</v>
      </c>
      <c r="F47" s="73">
        <v>0</v>
      </c>
      <c r="G47" s="73">
        <f t="shared" si="2"/>
        <v>0</v>
      </c>
      <c r="H47" s="280"/>
      <c r="I47" s="410"/>
      <c r="J47" s="73"/>
      <c r="K47" s="410"/>
      <c r="L47" s="73"/>
      <c r="M47" s="407"/>
      <c r="N47" s="88"/>
      <c r="O47" s="407"/>
      <c r="P47" s="87"/>
      <c r="Q47" s="407"/>
      <c r="R47" s="87"/>
      <c r="S47" s="410"/>
      <c r="T47" s="88"/>
      <c r="U47" s="407"/>
      <c r="V47" s="89"/>
    </row>
    <row r="48" spans="1:22" ht="37.5" customHeight="1" x14ac:dyDescent="0.2">
      <c r="A48" s="445"/>
      <c r="B48" s="435"/>
      <c r="C48" s="437">
        <v>4.5</v>
      </c>
      <c r="D48" s="430" t="s">
        <v>50</v>
      </c>
      <c r="E48" s="275" t="s">
        <v>141</v>
      </c>
      <c r="F48" s="70">
        <v>10</v>
      </c>
      <c r="G48" s="70">
        <f t="shared" si="2"/>
        <v>3</v>
      </c>
      <c r="H48" s="278"/>
      <c r="I48" s="408" t="s">
        <v>1272</v>
      </c>
      <c r="J48" s="70"/>
      <c r="K48" s="408" t="s">
        <v>141</v>
      </c>
      <c r="L48" s="70"/>
      <c r="M48" s="408" t="s">
        <v>1273</v>
      </c>
      <c r="N48" s="84"/>
      <c r="O48" s="408" t="s">
        <v>1274</v>
      </c>
      <c r="P48" s="83"/>
      <c r="Q48" s="408" t="s">
        <v>1275</v>
      </c>
      <c r="R48" s="83"/>
      <c r="S48" s="408" t="s">
        <v>1276</v>
      </c>
      <c r="T48" s="84"/>
      <c r="U48" s="408" t="s">
        <v>1277</v>
      </c>
      <c r="V48" s="85"/>
    </row>
    <row r="49" spans="1:22" ht="27" customHeight="1" thickBot="1" x14ac:dyDescent="0.25">
      <c r="A49" s="446"/>
      <c r="B49" s="436"/>
      <c r="C49" s="439"/>
      <c r="D49" s="431"/>
      <c r="E49" s="274" t="s">
        <v>89</v>
      </c>
      <c r="F49" s="73">
        <v>0</v>
      </c>
      <c r="G49" s="73">
        <f t="shared" si="2"/>
        <v>0</v>
      </c>
      <c r="H49" s="280"/>
      <c r="I49" s="410"/>
      <c r="J49" s="267"/>
      <c r="K49" s="410"/>
      <c r="L49" s="73"/>
      <c r="M49" s="410"/>
      <c r="N49" s="88"/>
      <c r="O49" s="410"/>
      <c r="P49" s="87"/>
      <c r="Q49" s="410"/>
      <c r="R49" s="87"/>
      <c r="S49" s="410"/>
      <c r="T49" s="88"/>
      <c r="U49" s="410"/>
      <c r="V49" s="89"/>
    </row>
    <row r="50" spans="1:22" x14ac:dyDescent="0.2">
      <c r="A50" s="432" t="s">
        <v>79</v>
      </c>
      <c r="B50" s="432"/>
      <c r="C50" s="432"/>
      <c r="D50" s="432"/>
      <c r="E50" s="432"/>
      <c r="F50" s="96">
        <f>F38+F41+F44+F46+F48</f>
        <v>100</v>
      </c>
      <c r="G50" s="96">
        <f>G38+G41+G44+G46+G48</f>
        <v>30</v>
      </c>
      <c r="H50" s="258"/>
      <c r="I50" s="99"/>
      <c r="J50" s="97"/>
      <c r="K50" s="99"/>
      <c r="L50" s="97"/>
      <c r="M50" s="99"/>
      <c r="N50" s="97"/>
      <c r="O50" s="99"/>
      <c r="P50" s="97"/>
      <c r="Q50" s="99"/>
      <c r="R50" s="97"/>
      <c r="S50" s="99"/>
      <c r="T50" s="97"/>
      <c r="U50" s="99"/>
      <c r="V50" s="97"/>
    </row>
    <row r="51" spans="1:22" ht="17" thickBot="1" x14ac:dyDescent="0.25">
      <c r="A51" s="418" t="s">
        <v>162</v>
      </c>
      <c r="B51" s="418"/>
      <c r="C51" s="418"/>
      <c r="D51" s="418"/>
      <c r="E51" s="418"/>
      <c r="F51" s="418"/>
      <c r="G51" s="418"/>
      <c r="H51" s="258"/>
      <c r="I51" s="418" t="s">
        <v>162</v>
      </c>
      <c r="J51" s="418"/>
      <c r="K51" s="418"/>
      <c r="L51" s="418"/>
      <c r="M51" s="418"/>
      <c r="N51" s="418"/>
      <c r="O51" s="418"/>
      <c r="P51" s="418"/>
      <c r="Q51" s="418"/>
      <c r="R51" s="418"/>
      <c r="S51" s="418"/>
      <c r="T51" s="418"/>
      <c r="U51" s="418"/>
      <c r="V51" s="418"/>
    </row>
    <row r="52" spans="1:22" ht="40.5" customHeight="1" x14ac:dyDescent="0.2">
      <c r="A52" s="90">
        <v>5</v>
      </c>
      <c r="B52" s="91" t="s">
        <v>163</v>
      </c>
      <c r="C52" s="263">
        <v>5.0999999999999996</v>
      </c>
      <c r="D52" s="264" t="s">
        <v>164</v>
      </c>
      <c r="E52" s="264" t="s">
        <v>165</v>
      </c>
      <c r="F52" s="70">
        <v>100</v>
      </c>
      <c r="G52" s="84">
        <f>F52/F54*5</f>
        <v>5</v>
      </c>
      <c r="H52" s="278"/>
      <c r="I52" s="408" t="s">
        <v>1278</v>
      </c>
      <c r="J52" s="263"/>
      <c r="K52" s="408" t="s">
        <v>167</v>
      </c>
      <c r="L52" s="70"/>
      <c r="M52" s="408" t="s">
        <v>168</v>
      </c>
      <c r="N52" s="264"/>
      <c r="O52" s="408" t="s">
        <v>169</v>
      </c>
      <c r="P52" s="281"/>
      <c r="Q52" s="92" t="s">
        <v>89</v>
      </c>
      <c r="R52" s="282"/>
      <c r="S52" s="93" t="s">
        <v>170</v>
      </c>
      <c r="T52" s="70"/>
      <c r="U52" s="94" t="s">
        <v>89</v>
      </c>
      <c r="V52" s="283"/>
    </row>
    <row r="53" spans="1:22" ht="18" thickBot="1" x14ac:dyDescent="0.25">
      <c r="A53" s="95"/>
      <c r="B53" s="88"/>
      <c r="C53" s="267"/>
      <c r="D53" s="268"/>
      <c r="E53" s="284" t="s">
        <v>171</v>
      </c>
      <c r="F53" s="73">
        <v>0</v>
      </c>
      <c r="G53" s="88">
        <f>F53/F54*5</f>
        <v>0</v>
      </c>
      <c r="H53" s="280"/>
      <c r="I53" s="410"/>
      <c r="J53" s="267"/>
      <c r="K53" s="410"/>
      <c r="L53" s="267"/>
      <c r="M53" s="410"/>
      <c r="N53" s="268"/>
      <c r="O53" s="410"/>
      <c r="P53" s="285"/>
      <c r="Q53" s="285"/>
      <c r="R53" s="285"/>
      <c r="S53" s="268"/>
      <c r="T53" s="268"/>
      <c r="U53" s="268"/>
      <c r="V53" s="89"/>
    </row>
    <row r="54" spans="1:22" x14ac:dyDescent="0.2">
      <c r="A54" s="432" t="s">
        <v>79</v>
      </c>
      <c r="B54" s="432"/>
      <c r="C54" s="432"/>
      <c r="D54" s="432"/>
      <c r="E54" s="432"/>
      <c r="F54" s="96">
        <f>F52</f>
        <v>100</v>
      </c>
      <c r="G54" s="96">
        <f>G52</f>
        <v>5</v>
      </c>
      <c r="H54" s="258"/>
      <c r="I54" s="99"/>
      <c r="J54" s="97"/>
      <c r="K54" s="99"/>
      <c r="L54" s="97"/>
      <c r="M54" s="99"/>
      <c r="N54" s="97"/>
      <c r="O54" s="99"/>
      <c r="P54" s="97"/>
      <c r="Q54" s="99"/>
      <c r="R54" s="97"/>
      <c r="S54" s="99"/>
      <c r="T54" s="97"/>
      <c r="U54" s="99"/>
      <c r="V54" s="97"/>
    </row>
    <row r="55" spans="1:22" ht="17" x14ac:dyDescent="0.2">
      <c r="A55" s="56"/>
      <c r="B55" s="56"/>
      <c r="C55" s="56"/>
      <c r="D55" s="56"/>
      <c r="E55" s="56" t="s">
        <v>172</v>
      </c>
      <c r="F55" s="260"/>
      <c r="G55" s="49">
        <f>G11+G20+G36+G50+G54</f>
        <v>100</v>
      </c>
      <c r="H55" s="258"/>
      <c r="I55" s="53"/>
      <c r="J55" s="53"/>
      <c r="K55" s="53"/>
      <c r="L55" s="53"/>
      <c r="M55" s="53"/>
      <c r="N55" s="53"/>
      <c r="O55" s="53"/>
      <c r="P55" s="53"/>
      <c r="Q55" s="53"/>
      <c r="R55" s="53"/>
      <c r="S55" s="53"/>
      <c r="T55" s="53"/>
      <c r="U55" s="53"/>
      <c r="V55" s="53"/>
    </row>
    <row r="56" spans="1:22" ht="25.5" customHeight="1" x14ac:dyDescent="0.25">
      <c r="A56" s="56"/>
      <c r="B56" s="56"/>
      <c r="C56" s="56"/>
      <c r="D56" s="56"/>
      <c r="E56" s="101" t="s">
        <v>173</v>
      </c>
      <c r="F56" s="102"/>
      <c r="G56" s="101">
        <v>70</v>
      </c>
      <c r="H56" s="103"/>
      <c r="I56" s="104"/>
      <c r="J56" s="104"/>
      <c r="K56" s="104"/>
      <c r="L56" s="104"/>
      <c r="M56" s="104"/>
      <c r="N56" s="104"/>
      <c r="O56" s="104"/>
      <c r="P56" s="104"/>
      <c r="Q56" s="104"/>
      <c r="R56" s="104"/>
      <c r="S56" s="104"/>
      <c r="T56" s="104"/>
      <c r="U56" s="104"/>
      <c r="V56" s="104"/>
    </row>
    <row r="57" spans="1:22" ht="17" x14ac:dyDescent="0.2">
      <c r="A57" s="56"/>
      <c r="B57" s="56"/>
      <c r="C57" s="56"/>
      <c r="D57" s="56"/>
      <c r="E57" s="56" t="s">
        <v>174</v>
      </c>
      <c r="F57" s="260"/>
      <c r="G57" s="260"/>
      <c r="H57" s="258"/>
      <c r="I57" s="58"/>
      <c r="J57" s="58"/>
      <c r="K57" s="58"/>
      <c r="L57" s="100"/>
      <c r="M57" s="100"/>
      <c r="N57" s="100"/>
      <c r="O57" s="100"/>
      <c r="P57" s="100"/>
      <c r="Q57" s="100"/>
      <c r="R57" s="100"/>
      <c r="S57" s="100"/>
      <c r="T57" s="100"/>
      <c r="U57" s="100"/>
      <c r="V57" s="100"/>
    </row>
    <row r="58" spans="1:22" ht="17" x14ac:dyDescent="0.2">
      <c r="A58" s="56"/>
      <c r="B58" s="56"/>
      <c r="C58" s="56"/>
      <c r="D58" s="56"/>
      <c r="E58" s="56" t="s">
        <v>175</v>
      </c>
      <c r="F58" s="260"/>
      <c r="G58" s="260"/>
      <c r="H58" s="258"/>
      <c r="I58" s="57"/>
      <c r="J58" s="57"/>
      <c r="K58" s="57"/>
      <c r="L58" s="57"/>
      <c r="M58" s="57"/>
      <c r="N58" s="57"/>
      <c r="O58" s="57"/>
      <c r="P58" s="57"/>
      <c r="Q58" s="57"/>
      <c r="R58" s="57"/>
      <c r="S58" s="57"/>
      <c r="T58" s="57"/>
      <c r="U58" s="57"/>
      <c r="V58" s="57"/>
    </row>
    <row r="60" spans="1:22" x14ac:dyDescent="0.2">
      <c r="B60" s="47" t="s">
        <v>708</v>
      </c>
      <c r="C60" s="260"/>
      <c r="D60" s="261"/>
      <c r="E60" s="258"/>
      <c r="F60" s="287"/>
      <c r="G60" s="258"/>
      <c r="H60" s="258"/>
      <c r="I60" s="257"/>
      <c r="J60" s="257"/>
      <c r="K60" s="257"/>
      <c r="L60" s="257"/>
      <c r="M60" s="257"/>
      <c r="N60" s="257"/>
      <c r="O60" s="257"/>
      <c r="P60" s="257"/>
      <c r="Q60" s="257"/>
      <c r="R60" s="257"/>
      <c r="S60" s="257"/>
      <c r="T60" s="257"/>
      <c r="U60" s="257"/>
      <c r="V60" s="257"/>
    </row>
    <row r="62" spans="1:22" ht="45" customHeight="1" x14ac:dyDescent="0.2">
      <c r="C62" s="260"/>
      <c r="D62" s="261"/>
      <c r="E62" s="258"/>
      <c r="F62" s="262"/>
      <c r="G62" s="262"/>
      <c r="H62" s="258"/>
      <c r="I62" s="257"/>
      <c r="J62" s="257"/>
      <c r="K62" s="257"/>
      <c r="L62" s="257"/>
      <c r="M62" s="257"/>
      <c r="N62" s="257"/>
      <c r="O62" s="257"/>
      <c r="P62" s="257"/>
      <c r="Q62" s="257"/>
      <c r="R62" s="257"/>
      <c r="S62" s="257"/>
      <c r="T62" s="257"/>
      <c r="U62" s="257"/>
      <c r="V62" s="257"/>
    </row>
    <row r="65" spans="4:22" x14ac:dyDescent="0.2">
      <c r="D65" s="261"/>
      <c r="E65" s="258"/>
      <c r="F65" s="262"/>
      <c r="G65" s="262"/>
      <c r="H65" s="258"/>
      <c r="I65" s="257"/>
      <c r="J65" s="257"/>
      <c r="K65" s="257"/>
      <c r="L65" s="257"/>
      <c r="M65" s="257"/>
      <c r="N65" s="257"/>
      <c r="O65" s="257"/>
      <c r="P65" s="257"/>
      <c r="Q65" s="257"/>
      <c r="R65" s="257"/>
      <c r="S65" s="257"/>
      <c r="T65" s="286"/>
      <c r="U65" s="286"/>
      <c r="V65" s="257"/>
    </row>
    <row r="66" spans="4:22" x14ac:dyDescent="0.2">
      <c r="D66" s="261"/>
      <c r="E66" s="258"/>
      <c r="F66" s="262"/>
      <c r="G66" s="262"/>
      <c r="H66" s="258"/>
      <c r="I66" s="258"/>
      <c r="J66" s="258"/>
      <c r="K66" s="258"/>
      <c r="L66" s="258"/>
      <c r="M66" s="258"/>
      <c r="N66" s="258"/>
      <c r="O66" s="258"/>
      <c r="P66" s="258"/>
      <c r="Q66" s="258"/>
      <c r="R66" s="258"/>
      <c r="S66" s="258"/>
      <c r="T66" s="258"/>
      <c r="U66" s="258"/>
      <c r="V66" s="258"/>
    </row>
    <row r="67" spans="4:22" ht="51" x14ac:dyDescent="0.2">
      <c r="D67" s="261" t="s">
        <v>190</v>
      </c>
      <c r="E67" s="258"/>
      <c r="F67" s="262"/>
      <c r="G67" s="262"/>
      <c r="H67" s="258"/>
      <c r="I67" s="286" t="s">
        <v>176</v>
      </c>
      <c r="J67" s="257"/>
      <c r="K67" s="286" t="s">
        <v>177</v>
      </c>
      <c r="L67" s="286"/>
      <c r="M67" s="286" t="s">
        <v>178</v>
      </c>
      <c r="N67" s="286"/>
      <c r="O67" s="286" t="s">
        <v>179</v>
      </c>
      <c r="P67" s="286"/>
      <c r="Q67" s="286" t="s">
        <v>180</v>
      </c>
      <c r="R67" s="286"/>
      <c r="S67" s="286" t="s">
        <v>181</v>
      </c>
      <c r="T67" s="257"/>
      <c r="U67" s="257"/>
      <c r="V67" s="286" t="s">
        <v>182</v>
      </c>
    </row>
  </sheetData>
  <mergeCells count="153">
    <mergeCell ref="A8:G8"/>
    <mergeCell ref="I8:V8"/>
    <mergeCell ref="A9:A10"/>
    <mergeCell ref="B9:B10"/>
    <mergeCell ref="C9:C10"/>
    <mergeCell ref="D9:D10"/>
    <mergeCell ref="I9:I10"/>
    <mergeCell ref="A7:B7"/>
    <mergeCell ref="C7:D7"/>
    <mergeCell ref="I7:J7"/>
    <mergeCell ref="K7:L7"/>
    <mergeCell ref="M7:N7"/>
    <mergeCell ref="O7:P7"/>
    <mergeCell ref="K9:K10"/>
    <mergeCell ref="M9:M10"/>
    <mergeCell ref="O9:O10"/>
    <mergeCell ref="Q9:Q10"/>
    <mergeCell ref="S9:S10"/>
    <mergeCell ref="U9:U10"/>
    <mergeCell ref="Q7:R7"/>
    <mergeCell ref="S7:T7"/>
    <mergeCell ref="U7:V7"/>
    <mergeCell ref="A11:E11"/>
    <mergeCell ref="A12:G12"/>
    <mergeCell ref="I12:V12"/>
    <mergeCell ref="A13:A19"/>
    <mergeCell ref="B13:B19"/>
    <mergeCell ref="C13:C16"/>
    <mergeCell ref="D13:D16"/>
    <mergeCell ref="I13:I16"/>
    <mergeCell ref="K13:K16"/>
    <mergeCell ref="M13:M16"/>
    <mergeCell ref="Q17:Q19"/>
    <mergeCell ref="S17:S19"/>
    <mergeCell ref="U17:U19"/>
    <mergeCell ref="A20:E20"/>
    <mergeCell ref="A21:G21"/>
    <mergeCell ref="I21:V21"/>
    <mergeCell ref="O13:O16"/>
    <mergeCell ref="Q13:Q16"/>
    <mergeCell ref="S13:S16"/>
    <mergeCell ref="U13:U16"/>
    <mergeCell ref="C17:C19"/>
    <mergeCell ref="D17:D19"/>
    <mergeCell ref="I17:I19"/>
    <mergeCell ref="K17:K19"/>
    <mergeCell ref="M17:M19"/>
    <mergeCell ref="O17:O19"/>
    <mergeCell ref="U22:U24"/>
    <mergeCell ref="C25:C27"/>
    <mergeCell ref="D25:D27"/>
    <mergeCell ref="I25:I27"/>
    <mergeCell ref="K25:K27"/>
    <mergeCell ref="M25:M27"/>
    <mergeCell ref="C22:C24"/>
    <mergeCell ref="D22:D24"/>
    <mergeCell ref="I22:I24"/>
    <mergeCell ref="K22:K24"/>
    <mergeCell ref="O25:O27"/>
    <mergeCell ref="Q25:Q27"/>
    <mergeCell ref="S25:S27"/>
    <mergeCell ref="U25:U27"/>
    <mergeCell ref="Q44:Q45"/>
    <mergeCell ref="C31:C33"/>
    <mergeCell ref="D31:D33"/>
    <mergeCell ref="I31:I33"/>
    <mergeCell ref="K31:K33"/>
    <mergeCell ref="M31:M33"/>
    <mergeCell ref="O31:O33"/>
    <mergeCell ref="Q31:Q33"/>
    <mergeCell ref="C34:C35"/>
    <mergeCell ref="D34:D35"/>
    <mergeCell ref="I34:I35"/>
    <mergeCell ref="K34:K35"/>
    <mergeCell ref="M34:M35"/>
    <mergeCell ref="O34:O35"/>
    <mergeCell ref="Q34:Q35"/>
    <mergeCell ref="C41:C43"/>
    <mergeCell ref="D41:D43"/>
    <mergeCell ref="I41:I43"/>
    <mergeCell ref="K41:K43"/>
    <mergeCell ref="M41:M43"/>
    <mergeCell ref="O41:O43"/>
    <mergeCell ref="Q41:Q43"/>
    <mergeCell ref="S34:S35"/>
    <mergeCell ref="U34:U35"/>
    <mergeCell ref="A22:A35"/>
    <mergeCell ref="B22:B35"/>
    <mergeCell ref="M38:M40"/>
    <mergeCell ref="O38:O40"/>
    <mergeCell ref="Q38:Q40"/>
    <mergeCell ref="S38:S40"/>
    <mergeCell ref="U38:U40"/>
    <mergeCell ref="S31:S33"/>
    <mergeCell ref="U31:U33"/>
    <mergeCell ref="C28:C30"/>
    <mergeCell ref="D28:D30"/>
    <mergeCell ref="I28:I30"/>
    <mergeCell ref="K28:K30"/>
    <mergeCell ref="M28:M30"/>
    <mergeCell ref="O28:O30"/>
    <mergeCell ref="Q28:Q30"/>
    <mergeCell ref="S28:S30"/>
    <mergeCell ref="U28:U30"/>
    <mergeCell ref="M22:M24"/>
    <mergeCell ref="O22:O24"/>
    <mergeCell ref="Q22:Q24"/>
    <mergeCell ref="S22:S24"/>
    <mergeCell ref="S41:S43"/>
    <mergeCell ref="U41:U43"/>
    <mergeCell ref="A36:E36"/>
    <mergeCell ref="A37:G37"/>
    <mergeCell ref="I37:V37"/>
    <mergeCell ref="A38:A49"/>
    <mergeCell ref="B38:B49"/>
    <mergeCell ref="C38:C40"/>
    <mergeCell ref="D38:D40"/>
    <mergeCell ref="U44:U45"/>
    <mergeCell ref="I38:I40"/>
    <mergeCell ref="Q46:Q47"/>
    <mergeCell ref="S46:S47"/>
    <mergeCell ref="U46:U47"/>
    <mergeCell ref="C48:C49"/>
    <mergeCell ref="D48:D49"/>
    <mergeCell ref="I48:I49"/>
    <mergeCell ref="K48:K49"/>
    <mergeCell ref="M48:M49"/>
    <mergeCell ref="O48:O49"/>
    <mergeCell ref="Q48:Q49"/>
    <mergeCell ref="S48:S49"/>
    <mergeCell ref="S44:S45"/>
    <mergeCell ref="C46:C47"/>
    <mergeCell ref="D46:D47"/>
    <mergeCell ref="I46:I47"/>
    <mergeCell ref="K46:K47"/>
    <mergeCell ref="M46:M47"/>
    <mergeCell ref="O46:O47"/>
    <mergeCell ref="K38:K40"/>
    <mergeCell ref="C44:C45"/>
    <mergeCell ref="D44:D45"/>
    <mergeCell ref="I44:I45"/>
    <mergeCell ref="K44:K45"/>
    <mergeCell ref="M44:M45"/>
    <mergeCell ref="O44:O45"/>
    <mergeCell ref="A54:E54"/>
    <mergeCell ref="U48:U49"/>
    <mergeCell ref="A50:E50"/>
    <mergeCell ref="A51:G51"/>
    <mergeCell ref="I51:V51"/>
    <mergeCell ref="I52:I53"/>
    <mergeCell ref="K52:K53"/>
    <mergeCell ref="M52:M53"/>
    <mergeCell ref="O52:O53"/>
  </mergeCells>
  <pageMargins left="0.96" right="0.25" top="0.75" bottom="0.2" header="0.3" footer="0.2"/>
  <pageSetup paperSize="9" scale="39" orientation="landscape" r:id="rId1"/>
  <rowBreaks count="1" manualBreakCount="1">
    <brk id="60"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Q37"/>
  <sheetViews>
    <sheetView workbookViewId="0">
      <selection activeCell="B10" sqref="B10"/>
    </sheetView>
  </sheetViews>
  <sheetFormatPr baseColWidth="10" defaultColWidth="8.83203125" defaultRowHeight="15" x14ac:dyDescent="0.2"/>
  <cols>
    <col min="3" max="3" width="36.5" customWidth="1"/>
    <col min="4" max="4" width="8.1640625" customWidth="1"/>
    <col min="5" max="5" width="41" customWidth="1"/>
    <col min="6" max="6" width="43.5" customWidth="1"/>
    <col min="7" max="7" width="21.1640625" customWidth="1"/>
    <col min="10" max="10" width="11.1640625" customWidth="1"/>
    <col min="12" max="12" width="11.83203125" customWidth="1"/>
    <col min="14" max="14" width="10.83203125" customWidth="1"/>
    <col min="16" max="16" width="11" customWidth="1"/>
  </cols>
  <sheetData>
    <row r="3" spans="2:17" ht="20" thickBot="1" x14ac:dyDescent="0.3">
      <c r="B3" s="402" t="s">
        <v>0</v>
      </c>
      <c r="C3" s="403"/>
      <c r="D3" s="403" t="s">
        <v>1</v>
      </c>
      <c r="E3" s="403"/>
      <c r="F3" s="21" t="s">
        <v>2</v>
      </c>
      <c r="G3" s="22" t="s">
        <v>3</v>
      </c>
      <c r="J3" s="691" t="s">
        <v>1279</v>
      </c>
      <c r="K3" s="691"/>
      <c r="L3" s="691"/>
      <c r="M3" s="691"/>
      <c r="N3" s="691"/>
      <c r="O3" s="691"/>
      <c r="P3" s="691"/>
      <c r="Q3" s="3"/>
    </row>
    <row r="4" spans="2:17" ht="40" x14ac:dyDescent="0.25">
      <c r="B4" s="23">
        <v>1</v>
      </c>
      <c r="C4" s="20" t="s">
        <v>4</v>
      </c>
      <c r="D4" s="24" t="s">
        <v>5</v>
      </c>
      <c r="E4" s="24" t="s">
        <v>6</v>
      </c>
      <c r="F4" s="25" t="s">
        <v>7</v>
      </c>
      <c r="G4" s="26" t="s">
        <v>8</v>
      </c>
      <c r="J4" s="16" t="s">
        <v>1280</v>
      </c>
      <c r="K4" s="17" t="s">
        <v>1281</v>
      </c>
      <c r="L4" s="18" t="s">
        <v>1280</v>
      </c>
      <c r="M4" s="18" t="s">
        <v>1282</v>
      </c>
      <c r="N4" s="18" t="s">
        <v>1280</v>
      </c>
      <c r="O4" s="18" t="s">
        <v>1283</v>
      </c>
      <c r="P4" s="18" t="s">
        <v>1280</v>
      </c>
      <c r="Q4" s="19" t="s">
        <v>1284</v>
      </c>
    </row>
    <row r="5" spans="2:17" ht="80.25" customHeight="1" x14ac:dyDescent="0.25">
      <c r="B5" s="23"/>
      <c r="C5" s="20"/>
      <c r="D5" s="27" t="s">
        <v>9</v>
      </c>
      <c r="E5" s="24" t="s">
        <v>10</v>
      </c>
      <c r="F5" s="24" t="s">
        <v>11</v>
      </c>
      <c r="G5" s="26" t="s">
        <v>12</v>
      </c>
      <c r="J5" s="15"/>
      <c r="K5" s="14">
        <f>K6</f>
        <v>0</v>
      </c>
      <c r="L5" s="14"/>
      <c r="M5" s="14">
        <f>M6</f>
        <v>0</v>
      </c>
      <c r="N5" s="14"/>
      <c r="O5" s="14">
        <f>O6</f>
        <v>0</v>
      </c>
      <c r="P5" s="14"/>
      <c r="Q5" s="14">
        <f>Q6</f>
        <v>0</v>
      </c>
    </row>
    <row r="6" spans="2:17" ht="84" customHeight="1" x14ac:dyDescent="0.25">
      <c r="B6" s="23"/>
      <c r="C6" s="20"/>
      <c r="D6" s="28" t="s">
        <v>13</v>
      </c>
      <c r="E6" s="24" t="s">
        <v>1285</v>
      </c>
      <c r="F6" s="24" t="s">
        <v>15</v>
      </c>
      <c r="G6" s="26" t="s">
        <v>16</v>
      </c>
      <c r="J6" s="8"/>
      <c r="K6" s="7"/>
      <c r="L6" s="7"/>
      <c r="M6" s="7"/>
      <c r="N6" s="7"/>
      <c r="O6" s="7"/>
      <c r="P6" s="7"/>
      <c r="Q6" s="9"/>
    </row>
    <row r="7" spans="2:17" ht="60" x14ac:dyDescent="0.25">
      <c r="B7" s="23"/>
      <c r="C7" s="28"/>
      <c r="D7" s="28" t="s">
        <v>17</v>
      </c>
      <c r="E7" s="24" t="s">
        <v>18</v>
      </c>
      <c r="F7" s="2" t="s">
        <v>19</v>
      </c>
      <c r="G7" s="29" t="s">
        <v>20</v>
      </c>
      <c r="J7" s="8"/>
      <c r="K7" s="7"/>
      <c r="L7" s="7"/>
      <c r="M7" s="7"/>
      <c r="N7" s="7"/>
      <c r="O7" s="7"/>
      <c r="P7" s="7"/>
      <c r="Q7" s="9"/>
    </row>
    <row r="8" spans="2:17" ht="60" x14ac:dyDescent="0.25">
      <c r="B8" s="23"/>
      <c r="C8" s="20"/>
      <c r="D8" s="28" t="s">
        <v>21</v>
      </c>
      <c r="E8" s="27" t="s">
        <v>22</v>
      </c>
      <c r="F8" s="2" t="s">
        <v>23</v>
      </c>
      <c r="G8" s="29" t="s">
        <v>20</v>
      </c>
      <c r="J8" s="8"/>
      <c r="K8" s="7"/>
      <c r="L8" s="7"/>
      <c r="M8" s="7"/>
      <c r="N8" s="7"/>
      <c r="O8" s="7"/>
      <c r="P8" s="7"/>
      <c r="Q8" s="9"/>
    </row>
    <row r="9" spans="2:17" ht="19" x14ac:dyDescent="0.25">
      <c r="B9" s="23"/>
      <c r="C9" s="404" t="s">
        <v>24</v>
      </c>
      <c r="D9" s="404"/>
      <c r="E9" s="404"/>
      <c r="F9" s="404"/>
      <c r="G9" s="30" t="s">
        <v>25</v>
      </c>
      <c r="J9" s="8"/>
      <c r="K9" s="7"/>
      <c r="L9" s="7"/>
      <c r="M9" s="7"/>
      <c r="N9" s="7"/>
      <c r="O9" s="7"/>
      <c r="P9" s="7"/>
      <c r="Q9" s="9"/>
    </row>
    <row r="10" spans="2:17" ht="19" x14ac:dyDescent="0.25">
      <c r="B10" s="23">
        <v>2</v>
      </c>
      <c r="C10" s="20" t="s">
        <v>26</v>
      </c>
      <c r="D10" s="20" t="s">
        <v>5</v>
      </c>
      <c r="E10" s="20" t="s">
        <v>27</v>
      </c>
      <c r="F10" s="20"/>
      <c r="G10" s="30"/>
      <c r="J10" s="15"/>
      <c r="K10" s="14">
        <f>K11+K17</f>
        <v>0</v>
      </c>
      <c r="L10" s="14"/>
      <c r="M10" s="14">
        <f>M11+M17</f>
        <v>0</v>
      </c>
      <c r="N10" s="14"/>
      <c r="O10" s="14">
        <f>O11+O17</f>
        <v>0</v>
      </c>
      <c r="P10" s="14"/>
      <c r="Q10" s="14">
        <f>Q11+Q17</f>
        <v>0</v>
      </c>
    </row>
    <row r="11" spans="2:17" ht="60" x14ac:dyDescent="0.25">
      <c r="B11" s="23"/>
      <c r="C11" s="20"/>
      <c r="D11" s="20"/>
      <c r="E11" s="2" t="s">
        <v>28</v>
      </c>
      <c r="F11" s="6" t="s">
        <v>29</v>
      </c>
      <c r="G11" s="26" t="s">
        <v>30</v>
      </c>
      <c r="J11" s="8"/>
      <c r="K11" s="7"/>
      <c r="L11" s="7"/>
      <c r="M11" s="7"/>
      <c r="N11" s="7"/>
      <c r="O11" s="7"/>
      <c r="P11" s="7"/>
      <c r="Q11" s="9"/>
    </row>
    <row r="12" spans="2:17" ht="60" x14ac:dyDescent="0.25">
      <c r="B12" s="23"/>
      <c r="C12" s="20"/>
      <c r="D12" s="20"/>
      <c r="E12" s="2" t="s">
        <v>31</v>
      </c>
      <c r="F12" s="6" t="s">
        <v>29</v>
      </c>
      <c r="G12" s="26" t="s">
        <v>16</v>
      </c>
      <c r="J12" s="8"/>
      <c r="K12" s="7"/>
      <c r="L12" s="7"/>
      <c r="M12" s="7"/>
      <c r="N12" s="7"/>
      <c r="O12" s="7"/>
      <c r="P12" s="7"/>
      <c r="Q12" s="9"/>
    </row>
    <row r="13" spans="2:17" ht="60" x14ac:dyDescent="0.25">
      <c r="B13" s="23"/>
      <c r="C13" s="20"/>
      <c r="D13" s="28" t="s">
        <v>9</v>
      </c>
      <c r="E13" s="27" t="s">
        <v>32</v>
      </c>
      <c r="F13" s="2" t="s">
        <v>33</v>
      </c>
      <c r="G13" s="29" t="s">
        <v>30</v>
      </c>
      <c r="J13" s="8"/>
      <c r="K13" s="7"/>
      <c r="L13" s="7"/>
      <c r="M13" s="7"/>
      <c r="N13" s="7"/>
      <c r="O13" s="7"/>
      <c r="P13" s="7"/>
      <c r="Q13" s="9"/>
    </row>
    <row r="14" spans="2:17" ht="60" x14ac:dyDescent="0.25">
      <c r="B14" s="23"/>
      <c r="C14" s="20"/>
      <c r="D14" s="27" t="s">
        <v>13</v>
      </c>
      <c r="E14" s="5" t="s">
        <v>34</v>
      </c>
      <c r="F14" s="6" t="s">
        <v>35</v>
      </c>
      <c r="G14" s="29" t="s">
        <v>30</v>
      </c>
      <c r="J14" s="8"/>
      <c r="K14" s="7"/>
      <c r="L14" s="7"/>
      <c r="M14" s="7"/>
      <c r="N14" s="7"/>
      <c r="O14" s="7"/>
      <c r="P14" s="7"/>
      <c r="Q14" s="9"/>
    </row>
    <row r="15" spans="2:17" ht="40" x14ac:dyDescent="0.25">
      <c r="B15" s="23"/>
      <c r="C15" s="20"/>
      <c r="D15" s="20" t="s">
        <v>17</v>
      </c>
      <c r="E15" s="6" t="s">
        <v>36</v>
      </c>
      <c r="F15" s="2" t="s">
        <v>37</v>
      </c>
      <c r="G15" s="31" t="s">
        <v>38</v>
      </c>
      <c r="J15" s="8"/>
      <c r="K15" s="7"/>
      <c r="L15" s="7"/>
      <c r="M15" s="7"/>
      <c r="N15" s="7"/>
      <c r="O15" s="7"/>
      <c r="P15" s="7"/>
      <c r="Q15" s="9"/>
    </row>
    <row r="16" spans="2:17" ht="100" x14ac:dyDescent="0.25">
      <c r="B16" s="23"/>
      <c r="C16" s="20"/>
      <c r="D16" s="28" t="s">
        <v>21</v>
      </c>
      <c r="E16" s="5" t="s">
        <v>39</v>
      </c>
      <c r="F16" s="24" t="s">
        <v>40</v>
      </c>
      <c r="G16" s="31" t="s">
        <v>38</v>
      </c>
      <c r="J16" s="8"/>
      <c r="K16" s="7"/>
      <c r="L16" s="7"/>
      <c r="M16" s="7"/>
      <c r="N16" s="7"/>
      <c r="O16" s="7"/>
      <c r="P16" s="7"/>
      <c r="Q16" s="9"/>
    </row>
    <row r="17" spans="2:17" ht="19" x14ac:dyDescent="0.25">
      <c r="B17" s="23"/>
      <c r="C17" s="404" t="s">
        <v>41</v>
      </c>
      <c r="D17" s="404"/>
      <c r="E17" s="404"/>
      <c r="F17" s="404"/>
      <c r="G17" s="30" t="s">
        <v>42</v>
      </c>
      <c r="J17" s="8"/>
      <c r="K17" s="7"/>
      <c r="L17" s="7"/>
      <c r="M17" s="7"/>
      <c r="N17" s="7"/>
      <c r="O17" s="7"/>
      <c r="P17" s="7"/>
      <c r="Q17" s="9"/>
    </row>
    <row r="18" spans="2:17" ht="60" x14ac:dyDescent="0.25">
      <c r="B18" s="23">
        <v>3</v>
      </c>
      <c r="C18" s="20" t="s">
        <v>43</v>
      </c>
      <c r="D18" s="28" t="s">
        <v>5</v>
      </c>
      <c r="E18" s="28" t="s">
        <v>44</v>
      </c>
      <c r="F18" s="2" t="s">
        <v>23</v>
      </c>
      <c r="G18" s="29" t="s">
        <v>45</v>
      </c>
      <c r="J18" s="8"/>
      <c r="K18" s="7"/>
      <c r="L18" s="7"/>
      <c r="M18" s="7"/>
      <c r="N18" s="7"/>
      <c r="O18" s="7"/>
      <c r="P18" s="7"/>
      <c r="Q18" s="9"/>
    </row>
    <row r="19" spans="2:17" ht="40" x14ac:dyDescent="0.25">
      <c r="B19" s="23"/>
      <c r="C19" s="20"/>
      <c r="D19" s="28" t="s">
        <v>9</v>
      </c>
      <c r="E19" s="2" t="s">
        <v>46</v>
      </c>
      <c r="F19" s="2" t="s">
        <v>47</v>
      </c>
      <c r="G19" s="29" t="s">
        <v>48</v>
      </c>
      <c r="J19" s="8"/>
      <c r="K19" s="7"/>
      <c r="L19" s="7"/>
      <c r="M19" s="7"/>
      <c r="N19" s="7"/>
      <c r="O19" s="7"/>
      <c r="P19" s="7"/>
      <c r="Q19" s="9"/>
    </row>
    <row r="20" spans="2:17" ht="40" x14ac:dyDescent="0.25">
      <c r="B20" s="23"/>
      <c r="C20" s="20"/>
      <c r="D20" s="28" t="s">
        <v>49</v>
      </c>
      <c r="E20" s="2" t="s">
        <v>50</v>
      </c>
      <c r="F20" s="24" t="s">
        <v>37</v>
      </c>
      <c r="G20" s="31" t="s">
        <v>48</v>
      </c>
      <c r="J20" s="8"/>
      <c r="K20" s="7"/>
      <c r="L20" s="7"/>
      <c r="M20" s="7"/>
      <c r="N20" s="7"/>
      <c r="O20" s="7"/>
      <c r="P20" s="7"/>
      <c r="Q20" s="9"/>
    </row>
    <row r="21" spans="2:17" ht="19" x14ac:dyDescent="0.25">
      <c r="B21" s="23"/>
      <c r="C21" s="404" t="s">
        <v>51</v>
      </c>
      <c r="D21" s="404"/>
      <c r="E21" s="404"/>
      <c r="F21" s="404"/>
      <c r="G21" s="30" t="s">
        <v>52</v>
      </c>
      <c r="J21" s="15"/>
      <c r="K21" s="14">
        <f>K22+K28</f>
        <v>0</v>
      </c>
      <c r="L21" s="14"/>
      <c r="M21" s="14">
        <f>M22+M28</f>
        <v>0</v>
      </c>
      <c r="N21" s="14"/>
      <c r="O21" s="14">
        <f>O22+O28</f>
        <v>0</v>
      </c>
      <c r="P21" s="14"/>
      <c r="Q21" s="14">
        <f>Q22+Q28</f>
        <v>0</v>
      </c>
    </row>
    <row r="22" spans="2:17" ht="40" x14ac:dyDescent="0.25">
      <c r="B22" s="23">
        <v>4</v>
      </c>
      <c r="C22" s="20" t="s">
        <v>53</v>
      </c>
      <c r="D22" s="20"/>
      <c r="E22" s="4" t="s">
        <v>54</v>
      </c>
      <c r="F22" s="25" t="s">
        <v>7</v>
      </c>
      <c r="G22" s="29" t="s">
        <v>55</v>
      </c>
      <c r="J22" s="8"/>
      <c r="K22" s="7"/>
      <c r="L22" s="7"/>
      <c r="M22" s="7"/>
      <c r="N22" s="7"/>
      <c r="O22" s="7"/>
      <c r="P22" s="7"/>
      <c r="Q22" s="9"/>
    </row>
    <row r="23" spans="2:17" ht="19" x14ac:dyDescent="0.25">
      <c r="B23" s="32"/>
      <c r="C23" s="401" t="s">
        <v>56</v>
      </c>
      <c r="D23" s="401"/>
      <c r="E23" s="401"/>
      <c r="F23" s="401"/>
      <c r="G23" s="33" t="s">
        <v>57</v>
      </c>
      <c r="J23" s="8"/>
      <c r="K23" s="7"/>
      <c r="L23" s="7"/>
      <c r="M23" s="7"/>
      <c r="N23" s="7"/>
      <c r="O23" s="7"/>
      <c r="P23" s="7"/>
      <c r="Q23" s="9"/>
    </row>
    <row r="24" spans="2:17" ht="19" x14ac:dyDescent="0.25">
      <c r="B24" s="20"/>
      <c r="C24" s="20"/>
      <c r="D24" s="20"/>
      <c r="E24" s="20"/>
      <c r="F24" s="20"/>
      <c r="G24" s="20"/>
      <c r="J24" s="8"/>
      <c r="K24" s="7"/>
      <c r="L24" s="7"/>
      <c r="M24" s="7"/>
      <c r="N24" s="7"/>
      <c r="O24" s="7"/>
      <c r="P24" s="7"/>
      <c r="Q24" s="9"/>
    </row>
    <row r="25" spans="2:17" ht="19" x14ac:dyDescent="0.25">
      <c r="B25" s="20"/>
      <c r="C25" s="20"/>
      <c r="D25" s="20"/>
      <c r="E25" s="20"/>
      <c r="F25" s="20"/>
      <c r="G25" s="20"/>
      <c r="J25" s="8"/>
      <c r="K25" s="7"/>
      <c r="L25" s="7"/>
      <c r="M25" s="7"/>
      <c r="N25" s="7"/>
      <c r="O25" s="7"/>
      <c r="P25" s="7"/>
      <c r="Q25" s="9"/>
    </row>
    <row r="26" spans="2:17" ht="19" x14ac:dyDescent="0.25">
      <c r="B26" s="20"/>
      <c r="C26" s="20"/>
      <c r="D26" s="20"/>
      <c r="E26" s="20"/>
      <c r="F26" s="20"/>
      <c r="G26" s="20"/>
      <c r="J26" s="8"/>
      <c r="K26" s="7"/>
      <c r="L26" s="7"/>
      <c r="M26" s="7"/>
      <c r="N26" s="7"/>
      <c r="O26" s="7"/>
      <c r="P26" s="7"/>
      <c r="Q26" s="9"/>
    </row>
    <row r="27" spans="2:17" ht="19" x14ac:dyDescent="0.25">
      <c r="B27" s="20"/>
      <c r="C27" s="20"/>
      <c r="D27" s="20"/>
      <c r="E27" s="20"/>
      <c r="F27" s="20"/>
      <c r="G27" s="20"/>
      <c r="J27" s="8"/>
      <c r="K27" s="7"/>
      <c r="L27" s="7"/>
      <c r="M27" s="7"/>
      <c r="N27" s="7"/>
      <c r="O27" s="7"/>
      <c r="P27" s="7"/>
      <c r="Q27" s="9"/>
    </row>
    <row r="28" spans="2:17" ht="19" x14ac:dyDescent="0.25">
      <c r="B28" s="20"/>
      <c r="C28" s="20"/>
      <c r="D28" s="20"/>
      <c r="E28" s="20"/>
      <c r="F28" s="20"/>
      <c r="G28" s="20"/>
      <c r="J28" s="8"/>
      <c r="K28" s="7"/>
      <c r="L28" s="7"/>
      <c r="M28" s="7"/>
      <c r="N28" s="7"/>
      <c r="O28" s="7"/>
      <c r="P28" s="7"/>
      <c r="Q28" s="9"/>
    </row>
    <row r="29" spans="2:17" ht="19" x14ac:dyDescent="0.25">
      <c r="B29" s="20"/>
      <c r="C29" s="20"/>
      <c r="D29" s="20"/>
      <c r="E29" s="20"/>
      <c r="F29" s="20"/>
      <c r="G29" s="20"/>
      <c r="J29" s="8"/>
      <c r="K29" s="7"/>
      <c r="L29" s="7"/>
      <c r="M29" s="7"/>
      <c r="N29" s="7"/>
      <c r="O29" s="7"/>
      <c r="P29" s="7"/>
      <c r="Q29" s="9"/>
    </row>
    <row r="30" spans="2:17" ht="19" x14ac:dyDescent="0.25">
      <c r="B30" s="20"/>
      <c r="C30" s="20"/>
      <c r="D30" s="20"/>
      <c r="E30" s="20"/>
      <c r="F30" s="20"/>
      <c r="G30" s="20"/>
      <c r="J30" s="8"/>
      <c r="K30" s="7"/>
      <c r="L30" s="7"/>
      <c r="M30" s="7"/>
      <c r="N30" s="7"/>
      <c r="O30" s="7"/>
      <c r="P30" s="7"/>
      <c r="Q30" s="9"/>
    </row>
    <row r="31" spans="2:17" ht="19" x14ac:dyDescent="0.25">
      <c r="B31" s="20"/>
      <c r="C31" s="20"/>
      <c r="D31" s="20"/>
      <c r="E31" s="20"/>
      <c r="F31" s="20"/>
      <c r="G31" s="20"/>
      <c r="J31" s="8"/>
      <c r="K31" s="7"/>
      <c r="L31" s="7"/>
      <c r="M31" s="7"/>
      <c r="N31" s="7"/>
      <c r="O31" s="7"/>
      <c r="P31" s="7"/>
      <c r="Q31" s="9"/>
    </row>
    <row r="32" spans="2:17" ht="19" x14ac:dyDescent="0.2">
      <c r="J32" s="8"/>
      <c r="K32" s="7"/>
      <c r="L32" s="7"/>
      <c r="M32" s="7"/>
      <c r="N32" s="7"/>
      <c r="O32" s="7"/>
      <c r="P32" s="7"/>
      <c r="Q32" s="9"/>
    </row>
    <row r="33" spans="10:17" ht="19" x14ac:dyDescent="0.2">
      <c r="J33" s="8"/>
      <c r="K33" s="7">
        <f>K34</f>
        <v>0</v>
      </c>
      <c r="L33" s="7"/>
      <c r="M33" s="7">
        <f>M34</f>
        <v>0</v>
      </c>
      <c r="N33" s="7"/>
      <c r="O33" s="7">
        <f>O34</f>
        <v>0</v>
      </c>
      <c r="P33" s="7"/>
      <c r="Q33" s="7">
        <f>Q34</f>
        <v>0</v>
      </c>
    </row>
    <row r="34" spans="10:17" ht="19" x14ac:dyDescent="0.2">
      <c r="J34" s="8"/>
      <c r="K34" s="7"/>
      <c r="L34" s="7"/>
      <c r="M34" s="7"/>
      <c r="N34" s="7"/>
      <c r="O34" s="7"/>
      <c r="P34" s="7"/>
      <c r="Q34" s="13"/>
    </row>
    <row r="35" spans="10:17" ht="19" x14ac:dyDescent="0.2">
      <c r="J35" s="8"/>
      <c r="K35" s="14">
        <f>K5+K10+K21+K33</f>
        <v>0</v>
      </c>
      <c r="L35" s="14"/>
      <c r="M35" s="14">
        <f>M5+M10+M21+M33</f>
        <v>0</v>
      </c>
      <c r="N35" s="14"/>
      <c r="O35" s="14">
        <f>O5+O10+O21+O33</f>
        <v>0</v>
      </c>
      <c r="P35" s="14"/>
      <c r="Q35" s="14">
        <f>Q5+Q10+Q21+Q33</f>
        <v>0</v>
      </c>
    </row>
    <row r="36" spans="10:17" ht="20" thickBot="1" x14ac:dyDescent="0.3">
      <c r="J36" s="10"/>
      <c r="K36" s="11"/>
      <c r="L36" s="11"/>
      <c r="M36" s="11"/>
      <c r="N36" s="11"/>
      <c r="O36" s="11"/>
      <c r="P36" s="11"/>
      <c r="Q36" s="12"/>
    </row>
    <row r="37" spans="10:17" ht="19" x14ac:dyDescent="0.25">
      <c r="J37" s="2"/>
      <c r="K37" s="2"/>
      <c r="L37" s="2"/>
      <c r="M37" s="2"/>
      <c r="N37" s="2"/>
      <c r="O37" s="2"/>
      <c r="P37" s="2"/>
      <c r="Q37" s="2"/>
    </row>
  </sheetData>
  <mergeCells count="7">
    <mergeCell ref="C21:F21"/>
    <mergeCell ref="C23:F23"/>
    <mergeCell ref="J3:P3"/>
    <mergeCell ref="B3:C3"/>
    <mergeCell ref="D3:E3"/>
    <mergeCell ref="C9:F9"/>
    <mergeCell ref="C17:F17"/>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29"/>
  <sheetViews>
    <sheetView zoomScale="80" zoomScaleNormal="80" zoomScaleSheetLayoutView="70" workbookViewId="0">
      <selection activeCell="B10" sqref="B10"/>
    </sheetView>
  </sheetViews>
  <sheetFormatPr baseColWidth="10" defaultColWidth="8.83203125" defaultRowHeight="15" x14ac:dyDescent="0.2"/>
  <cols>
    <col min="1" max="1" width="43" customWidth="1"/>
    <col min="2" max="2" width="11.5" customWidth="1"/>
    <col min="3" max="9" width="3.5" customWidth="1"/>
    <col min="10" max="10" width="6.5" customWidth="1"/>
    <col min="11" max="17" width="3.5" customWidth="1"/>
    <col min="18" max="18" width="6.5" customWidth="1"/>
    <col min="19" max="25" width="3.5" customWidth="1"/>
    <col min="26" max="26" width="6.5" customWidth="1"/>
  </cols>
  <sheetData>
    <row r="1" spans="1:26" ht="19" customHeight="1" x14ac:dyDescent="0.2">
      <c r="A1" s="192" t="s">
        <v>1286</v>
      </c>
    </row>
    <row r="2" spans="1:26" ht="15" customHeight="1" x14ac:dyDescent="0.2">
      <c r="A2" s="695" t="s">
        <v>1287</v>
      </c>
      <c r="B2" s="695"/>
      <c r="C2" s="695"/>
      <c r="D2" s="695"/>
      <c r="E2" s="695"/>
      <c r="F2" s="695"/>
      <c r="G2" s="695"/>
      <c r="H2" s="695"/>
      <c r="I2" s="695"/>
      <c r="J2" s="695"/>
      <c r="K2" s="695"/>
      <c r="L2" s="695"/>
      <c r="M2" s="695"/>
      <c r="N2" s="695"/>
      <c r="O2" s="695"/>
    </row>
    <row r="3" spans="1:26" ht="15" customHeight="1" x14ac:dyDescent="0.2">
      <c r="A3" s="695"/>
      <c r="B3" s="695"/>
      <c r="C3" s="695"/>
      <c r="D3" s="695"/>
      <c r="E3" s="695"/>
      <c r="F3" s="695"/>
      <c r="G3" s="695"/>
      <c r="H3" s="695"/>
      <c r="I3" s="695"/>
      <c r="J3" s="695"/>
      <c r="K3" s="695"/>
      <c r="L3" s="695"/>
      <c r="M3" s="695"/>
      <c r="N3" s="695"/>
      <c r="O3" s="695"/>
    </row>
    <row r="4" spans="1:26" ht="15" customHeight="1" x14ac:dyDescent="0.2">
      <c r="A4" s="198"/>
      <c r="B4" s="198"/>
      <c r="C4" s="198"/>
      <c r="D4" s="198"/>
      <c r="E4" s="198"/>
      <c r="F4" s="198"/>
      <c r="G4" s="198"/>
      <c r="H4" s="198"/>
      <c r="I4" s="198"/>
      <c r="J4" s="198"/>
      <c r="K4" s="198"/>
      <c r="L4" s="198"/>
      <c r="M4" s="198"/>
      <c r="N4" s="198"/>
      <c r="O4" s="198"/>
    </row>
    <row r="5" spans="1:26" ht="16" x14ac:dyDescent="0.2">
      <c r="A5" s="191" t="s">
        <v>1288</v>
      </c>
    </row>
    <row r="6" spans="1:26" ht="16" x14ac:dyDescent="0.2">
      <c r="A6" s="191" t="s">
        <v>1289</v>
      </c>
    </row>
    <row r="7" spans="1:26" ht="16" x14ac:dyDescent="0.2">
      <c r="A7" s="191" t="s">
        <v>1290</v>
      </c>
    </row>
    <row r="8" spans="1:26" ht="16" x14ac:dyDescent="0.2">
      <c r="A8" s="161"/>
    </row>
    <row r="9" spans="1:26" ht="29.25" customHeight="1" x14ac:dyDescent="0.2">
      <c r="A9" s="156" t="s">
        <v>1291</v>
      </c>
      <c r="B9" s="157" t="s">
        <v>1292</v>
      </c>
      <c r="C9" s="692" t="s">
        <v>60</v>
      </c>
      <c r="D9" s="693"/>
      <c r="E9" s="693"/>
      <c r="F9" s="693"/>
      <c r="G9" s="693"/>
      <c r="H9" s="693"/>
      <c r="I9" s="693"/>
      <c r="J9" s="694"/>
      <c r="K9" s="692" t="s">
        <v>62</v>
      </c>
      <c r="L9" s="693"/>
      <c r="M9" s="693"/>
      <c r="N9" s="693"/>
      <c r="O9" s="693"/>
      <c r="P9" s="693"/>
      <c r="Q9" s="693"/>
      <c r="R9" s="694"/>
      <c r="S9" s="692" t="s">
        <v>63</v>
      </c>
      <c r="T9" s="693"/>
      <c r="U9" s="693"/>
      <c r="V9" s="693"/>
      <c r="W9" s="693"/>
      <c r="X9" s="693"/>
      <c r="Y9" s="693"/>
      <c r="Z9" s="694"/>
    </row>
    <row r="10" spans="1:26" ht="19.5" customHeight="1" x14ac:dyDescent="0.2">
      <c r="A10" s="156"/>
      <c r="B10" s="157"/>
      <c r="C10" s="190" t="s">
        <v>1293</v>
      </c>
      <c r="D10" s="190" t="s">
        <v>1294</v>
      </c>
      <c r="E10" s="190" t="s">
        <v>1295</v>
      </c>
      <c r="F10" s="190" t="s">
        <v>1296</v>
      </c>
      <c r="G10" s="190" t="s">
        <v>1297</v>
      </c>
      <c r="H10" s="190" t="s">
        <v>1298</v>
      </c>
      <c r="I10" s="190" t="s">
        <v>1299</v>
      </c>
      <c r="J10" s="201" t="s">
        <v>1300</v>
      </c>
      <c r="K10" s="190" t="s">
        <v>1293</v>
      </c>
      <c r="L10" s="190" t="s">
        <v>1294</v>
      </c>
      <c r="M10" s="190" t="s">
        <v>1295</v>
      </c>
      <c r="N10" s="190" t="s">
        <v>1296</v>
      </c>
      <c r="O10" s="190" t="s">
        <v>1297</v>
      </c>
      <c r="P10" s="190" t="s">
        <v>1298</v>
      </c>
      <c r="Q10" s="190" t="s">
        <v>1299</v>
      </c>
      <c r="R10" s="201" t="s">
        <v>1300</v>
      </c>
      <c r="S10" s="190" t="s">
        <v>1293</v>
      </c>
      <c r="T10" s="190" t="s">
        <v>1294</v>
      </c>
      <c r="U10" s="190" t="s">
        <v>1295</v>
      </c>
      <c r="V10" s="190" t="s">
        <v>1296</v>
      </c>
      <c r="W10" s="190" t="s">
        <v>1297</v>
      </c>
      <c r="X10" s="190" t="s">
        <v>1298</v>
      </c>
      <c r="Y10" s="190" t="s">
        <v>1299</v>
      </c>
      <c r="Z10" s="201" t="s">
        <v>1300</v>
      </c>
    </row>
    <row r="11" spans="1:26" s="154" customFormat="1" ht="17.25" customHeight="1" x14ac:dyDescent="0.2">
      <c r="A11" s="123" t="s">
        <v>1301</v>
      </c>
      <c r="B11" s="45">
        <v>5</v>
      </c>
      <c r="C11" s="181" t="s">
        <v>1302</v>
      </c>
      <c r="D11" s="181">
        <v>4</v>
      </c>
      <c r="E11" s="181">
        <v>5</v>
      </c>
      <c r="F11" s="203">
        <v>3.5</v>
      </c>
      <c r="G11" s="181">
        <v>5</v>
      </c>
      <c r="H11" s="181">
        <v>4</v>
      </c>
      <c r="I11" s="181">
        <v>4</v>
      </c>
      <c r="J11" s="200">
        <f t="shared" ref="J11:J17" si="0">AVERAGE(C11:I11)</f>
        <v>4.25</v>
      </c>
      <c r="K11" s="181">
        <v>5</v>
      </c>
      <c r="L11" s="181">
        <v>5</v>
      </c>
      <c r="M11" s="181">
        <v>5</v>
      </c>
      <c r="N11" s="203">
        <v>4.75</v>
      </c>
      <c r="O11" s="181">
        <v>5</v>
      </c>
      <c r="P11" s="181">
        <v>4</v>
      </c>
      <c r="Q11" s="181">
        <v>4</v>
      </c>
      <c r="R11" s="200">
        <f t="shared" ref="R11:R17" si="1">AVERAGE(K11:Q11)</f>
        <v>4.6785714285714288</v>
      </c>
      <c r="S11" s="181">
        <v>4</v>
      </c>
      <c r="T11" s="181">
        <v>1</v>
      </c>
      <c r="U11" s="181">
        <v>4</v>
      </c>
      <c r="V11" s="203">
        <v>3</v>
      </c>
      <c r="W11" s="181">
        <v>3</v>
      </c>
      <c r="X11" s="181">
        <v>2</v>
      </c>
      <c r="Y11" s="181">
        <v>3</v>
      </c>
      <c r="Z11" s="200">
        <f t="shared" ref="Z11:Z17" si="2">AVERAGE(S11:Y11)</f>
        <v>2.8571428571428572</v>
      </c>
    </row>
    <row r="12" spans="1:26" s="154" customFormat="1" ht="17.25" customHeight="1" x14ac:dyDescent="0.2">
      <c r="A12" s="123" t="s">
        <v>1303</v>
      </c>
      <c r="B12" s="45">
        <v>5</v>
      </c>
      <c r="C12" s="181" t="s">
        <v>1304</v>
      </c>
      <c r="D12" s="181">
        <v>4</v>
      </c>
      <c r="E12" s="181">
        <v>5</v>
      </c>
      <c r="F12" s="203">
        <v>4.5</v>
      </c>
      <c r="G12" s="181">
        <v>4</v>
      </c>
      <c r="H12" s="181">
        <v>3</v>
      </c>
      <c r="I12" s="181">
        <v>3</v>
      </c>
      <c r="J12" s="200">
        <f t="shared" si="0"/>
        <v>3.9166666666666665</v>
      </c>
      <c r="K12" s="181">
        <v>5</v>
      </c>
      <c r="L12" s="181">
        <v>5</v>
      </c>
      <c r="M12" s="181">
        <v>5</v>
      </c>
      <c r="N12" s="203">
        <v>4.5</v>
      </c>
      <c r="O12" s="181">
        <v>4</v>
      </c>
      <c r="P12" s="181">
        <v>3</v>
      </c>
      <c r="Q12" s="181">
        <v>3</v>
      </c>
      <c r="R12" s="200">
        <f t="shared" si="1"/>
        <v>4.2142857142857144</v>
      </c>
      <c r="S12" s="181">
        <v>3</v>
      </c>
      <c r="T12" s="181">
        <v>1</v>
      </c>
      <c r="U12" s="181">
        <v>3</v>
      </c>
      <c r="V12" s="203">
        <v>3.75</v>
      </c>
      <c r="W12" s="181">
        <v>3</v>
      </c>
      <c r="X12" s="181">
        <v>2</v>
      </c>
      <c r="Y12" s="181">
        <v>3</v>
      </c>
      <c r="Z12" s="200">
        <f t="shared" si="2"/>
        <v>2.6785714285714284</v>
      </c>
    </row>
    <row r="13" spans="1:26" s="154" customFormat="1" ht="17.25" customHeight="1" x14ac:dyDescent="0.2">
      <c r="A13" s="123" t="s">
        <v>1305</v>
      </c>
      <c r="B13" s="45">
        <v>5</v>
      </c>
      <c r="C13" s="181" t="s">
        <v>1304</v>
      </c>
      <c r="D13" s="181">
        <v>4</v>
      </c>
      <c r="E13" s="181">
        <v>5</v>
      </c>
      <c r="F13" s="203">
        <v>4</v>
      </c>
      <c r="G13" s="181">
        <v>4</v>
      </c>
      <c r="H13" s="181">
        <v>3</v>
      </c>
      <c r="I13" s="181">
        <v>3</v>
      </c>
      <c r="J13" s="200">
        <f t="shared" si="0"/>
        <v>3.8333333333333335</v>
      </c>
      <c r="K13" s="181">
        <v>4</v>
      </c>
      <c r="L13" s="181">
        <v>5</v>
      </c>
      <c r="M13" s="181">
        <v>4</v>
      </c>
      <c r="N13" s="203">
        <v>4</v>
      </c>
      <c r="O13" s="181">
        <v>3</v>
      </c>
      <c r="P13" s="181">
        <v>4</v>
      </c>
      <c r="Q13" s="181">
        <v>3</v>
      </c>
      <c r="R13" s="200">
        <f t="shared" si="1"/>
        <v>3.8571428571428572</v>
      </c>
      <c r="S13" s="181">
        <v>3</v>
      </c>
      <c r="T13" s="181">
        <v>1</v>
      </c>
      <c r="U13" s="181">
        <v>3</v>
      </c>
      <c r="V13" s="203">
        <v>3.25</v>
      </c>
      <c r="W13" s="181">
        <v>2</v>
      </c>
      <c r="X13" s="181">
        <v>2</v>
      </c>
      <c r="Y13" s="181">
        <v>2</v>
      </c>
      <c r="Z13" s="200">
        <f t="shared" si="2"/>
        <v>2.3214285714285716</v>
      </c>
    </row>
    <row r="14" spans="1:26" s="154" customFormat="1" ht="17.25" customHeight="1" x14ac:dyDescent="0.2">
      <c r="A14" s="123" t="s">
        <v>1306</v>
      </c>
      <c r="B14" s="45">
        <v>5</v>
      </c>
      <c r="C14" s="181">
        <v>5</v>
      </c>
      <c r="D14" s="181">
        <v>4</v>
      </c>
      <c r="E14" s="181">
        <v>4</v>
      </c>
      <c r="F14" s="203">
        <v>3.75</v>
      </c>
      <c r="G14" s="181">
        <v>4</v>
      </c>
      <c r="H14" s="181">
        <v>3</v>
      </c>
      <c r="I14" s="181">
        <v>3</v>
      </c>
      <c r="J14" s="200">
        <f t="shared" si="0"/>
        <v>3.8214285714285716</v>
      </c>
      <c r="K14" s="181">
        <v>5</v>
      </c>
      <c r="L14" s="181">
        <v>5</v>
      </c>
      <c r="M14" s="181">
        <v>4</v>
      </c>
      <c r="N14" s="203">
        <v>3.75</v>
      </c>
      <c r="O14" s="181">
        <v>4</v>
      </c>
      <c r="P14" s="181">
        <v>3</v>
      </c>
      <c r="Q14" s="181">
        <v>2</v>
      </c>
      <c r="R14" s="200">
        <f t="shared" si="1"/>
        <v>3.8214285714285716</v>
      </c>
      <c r="S14" s="181">
        <v>2</v>
      </c>
      <c r="T14" s="181">
        <v>1</v>
      </c>
      <c r="U14" s="181">
        <v>1</v>
      </c>
      <c r="V14" s="203">
        <v>3.5</v>
      </c>
      <c r="W14" s="181">
        <v>3</v>
      </c>
      <c r="X14" s="181">
        <v>2</v>
      </c>
      <c r="Y14" s="181">
        <v>2</v>
      </c>
      <c r="Z14" s="200">
        <f t="shared" si="2"/>
        <v>2.0714285714285716</v>
      </c>
    </row>
    <row r="15" spans="1:26" s="154" customFormat="1" ht="17.25" customHeight="1" x14ac:dyDescent="0.2">
      <c r="A15" s="123" t="s">
        <v>1307</v>
      </c>
      <c r="B15" s="45">
        <v>5</v>
      </c>
      <c r="C15" s="181">
        <v>4</v>
      </c>
      <c r="D15" s="181">
        <v>4</v>
      </c>
      <c r="E15" s="181">
        <v>5</v>
      </c>
      <c r="F15" s="203">
        <v>4</v>
      </c>
      <c r="G15" s="181">
        <v>4</v>
      </c>
      <c r="H15" s="181">
        <v>3</v>
      </c>
      <c r="I15" s="181">
        <v>3</v>
      </c>
      <c r="J15" s="200">
        <f t="shared" si="0"/>
        <v>3.8571428571428572</v>
      </c>
      <c r="K15" s="181">
        <v>5</v>
      </c>
      <c r="L15" s="181">
        <v>5</v>
      </c>
      <c r="M15" s="181">
        <v>5</v>
      </c>
      <c r="N15" s="203">
        <v>3</v>
      </c>
      <c r="O15" s="181">
        <v>4</v>
      </c>
      <c r="P15" s="181">
        <v>3</v>
      </c>
      <c r="Q15" s="181">
        <v>3</v>
      </c>
      <c r="R15" s="200">
        <f t="shared" si="1"/>
        <v>4</v>
      </c>
      <c r="S15" s="181">
        <v>2</v>
      </c>
      <c r="T15" s="181">
        <v>1</v>
      </c>
      <c r="U15" s="181">
        <v>1</v>
      </c>
      <c r="V15" s="203">
        <v>3.5</v>
      </c>
      <c r="W15" s="181">
        <v>2</v>
      </c>
      <c r="X15" s="181">
        <v>1</v>
      </c>
      <c r="Y15" s="181">
        <v>2</v>
      </c>
      <c r="Z15" s="200">
        <f t="shared" si="2"/>
        <v>1.7857142857142858</v>
      </c>
    </row>
    <row r="16" spans="1:26" s="154" customFormat="1" ht="17.25" customHeight="1" x14ac:dyDescent="0.2">
      <c r="A16" s="123" t="s">
        <v>1308</v>
      </c>
      <c r="B16" s="45">
        <v>3</v>
      </c>
      <c r="C16" s="181">
        <v>3</v>
      </c>
      <c r="D16" s="181">
        <v>3</v>
      </c>
      <c r="E16" s="181">
        <v>1</v>
      </c>
      <c r="F16" s="203">
        <v>2.25</v>
      </c>
      <c r="G16" s="181">
        <v>2</v>
      </c>
      <c r="H16" s="181">
        <v>2</v>
      </c>
      <c r="I16" s="181">
        <v>2</v>
      </c>
      <c r="J16" s="200">
        <f t="shared" si="0"/>
        <v>2.1785714285714284</v>
      </c>
      <c r="K16" s="181">
        <v>3</v>
      </c>
      <c r="L16" s="181">
        <v>3</v>
      </c>
      <c r="M16" s="181">
        <v>3</v>
      </c>
      <c r="N16" s="203">
        <v>2.0999999999999996</v>
      </c>
      <c r="O16" s="181">
        <v>2</v>
      </c>
      <c r="P16" s="181">
        <v>2</v>
      </c>
      <c r="Q16" s="181">
        <v>3</v>
      </c>
      <c r="R16" s="200">
        <f t="shared" si="1"/>
        <v>2.5857142857142859</v>
      </c>
      <c r="S16" s="181">
        <v>1</v>
      </c>
      <c r="T16" s="181">
        <v>0</v>
      </c>
      <c r="U16" s="181">
        <v>1</v>
      </c>
      <c r="V16" s="203">
        <v>1.9500000000000002</v>
      </c>
      <c r="W16" s="181">
        <v>1</v>
      </c>
      <c r="X16" s="181">
        <v>1</v>
      </c>
      <c r="Y16" s="181">
        <v>1</v>
      </c>
      <c r="Z16" s="200">
        <f t="shared" si="2"/>
        <v>0.99285714285714288</v>
      </c>
    </row>
    <row r="17" spans="1:26" s="154" customFormat="1" ht="17.25" customHeight="1" x14ac:dyDescent="0.2">
      <c r="A17" s="123" t="s">
        <v>1309</v>
      </c>
      <c r="B17" s="45">
        <v>2</v>
      </c>
      <c r="C17" s="181">
        <v>2</v>
      </c>
      <c r="D17" s="181">
        <v>1</v>
      </c>
      <c r="E17" s="181">
        <v>1</v>
      </c>
      <c r="F17" s="203">
        <v>1.5</v>
      </c>
      <c r="G17" s="181">
        <v>1</v>
      </c>
      <c r="H17" s="181">
        <v>1</v>
      </c>
      <c r="I17" s="181">
        <v>1</v>
      </c>
      <c r="J17" s="200">
        <f t="shared" si="0"/>
        <v>1.2142857142857142</v>
      </c>
      <c r="K17" s="181">
        <v>2</v>
      </c>
      <c r="L17" s="181">
        <v>1</v>
      </c>
      <c r="M17" s="181">
        <v>1</v>
      </c>
      <c r="N17" s="203">
        <v>1.5</v>
      </c>
      <c r="O17" s="181">
        <v>1</v>
      </c>
      <c r="P17" s="181">
        <v>1</v>
      </c>
      <c r="Q17" s="181">
        <v>1</v>
      </c>
      <c r="R17" s="200">
        <f t="shared" si="1"/>
        <v>1.2142857142857142</v>
      </c>
      <c r="S17" s="181">
        <v>1</v>
      </c>
      <c r="T17" s="181">
        <v>0</v>
      </c>
      <c r="U17" s="181">
        <v>1</v>
      </c>
      <c r="V17" s="203">
        <v>1.4</v>
      </c>
      <c r="W17" s="181">
        <v>0</v>
      </c>
      <c r="X17" s="181">
        <v>0</v>
      </c>
      <c r="Y17" s="181">
        <v>0</v>
      </c>
      <c r="Z17" s="200">
        <f t="shared" si="2"/>
        <v>0.48571428571428571</v>
      </c>
    </row>
    <row r="18" spans="1:26" s="154" customFormat="1" ht="18.75" customHeight="1" x14ac:dyDescent="0.2">
      <c r="A18" s="155" t="s">
        <v>1310</v>
      </c>
      <c r="B18" s="155">
        <f>SUM(B11:B17)</f>
        <v>30</v>
      </c>
      <c r="C18" s="155">
        <f>SUM(C11:C17)</f>
        <v>14</v>
      </c>
      <c r="D18" s="155">
        <f t="shared" ref="D18:Z18" si="3">SUM(D11:D17)</f>
        <v>24</v>
      </c>
      <c r="E18" s="155">
        <f t="shared" si="3"/>
        <v>26</v>
      </c>
      <c r="F18" s="155">
        <f t="shared" si="3"/>
        <v>23.5</v>
      </c>
      <c r="G18" s="155">
        <f t="shared" si="3"/>
        <v>24</v>
      </c>
      <c r="H18" s="155">
        <f t="shared" si="3"/>
        <v>19</v>
      </c>
      <c r="I18" s="155">
        <f t="shared" si="3"/>
        <v>19</v>
      </c>
      <c r="J18" s="200">
        <f t="shared" si="3"/>
        <v>23.071428571428569</v>
      </c>
      <c r="K18" s="155">
        <f t="shared" si="3"/>
        <v>29</v>
      </c>
      <c r="L18" s="155">
        <f t="shared" si="3"/>
        <v>29</v>
      </c>
      <c r="M18" s="155">
        <f t="shared" si="3"/>
        <v>27</v>
      </c>
      <c r="N18" s="155">
        <f t="shared" si="3"/>
        <v>23.6</v>
      </c>
      <c r="O18" s="155">
        <f t="shared" si="3"/>
        <v>23</v>
      </c>
      <c r="P18" s="155">
        <f t="shared" si="3"/>
        <v>20</v>
      </c>
      <c r="Q18" s="155">
        <f t="shared" si="3"/>
        <v>19</v>
      </c>
      <c r="R18" s="200">
        <f t="shared" si="3"/>
        <v>24.371428571428574</v>
      </c>
      <c r="S18" s="155">
        <f t="shared" si="3"/>
        <v>16</v>
      </c>
      <c r="T18" s="155">
        <f t="shared" si="3"/>
        <v>5</v>
      </c>
      <c r="U18" s="155">
        <f t="shared" si="3"/>
        <v>14</v>
      </c>
      <c r="V18" s="155">
        <f t="shared" si="3"/>
        <v>20.349999999999998</v>
      </c>
      <c r="W18" s="155">
        <f t="shared" si="3"/>
        <v>14</v>
      </c>
      <c r="X18" s="155">
        <f t="shared" si="3"/>
        <v>10</v>
      </c>
      <c r="Y18" s="155">
        <f t="shared" si="3"/>
        <v>13</v>
      </c>
      <c r="Z18" s="200">
        <f t="shared" si="3"/>
        <v>13.192857142857145</v>
      </c>
    </row>
    <row r="20" spans="1:26" ht="32" x14ac:dyDescent="0.2">
      <c r="A20" s="156" t="s">
        <v>1291</v>
      </c>
      <c r="B20" s="157" t="s">
        <v>1292</v>
      </c>
      <c r="C20" s="692" t="s">
        <v>64</v>
      </c>
      <c r="D20" s="693"/>
      <c r="E20" s="693"/>
      <c r="F20" s="693"/>
      <c r="G20" s="693"/>
      <c r="H20" s="693"/>
      <c r="I20" s="693"/>
      <c r="J20" s="694"/>
      <c r="K20" s="692" t="s">
        <v>65</v>
      </c>
      <c r="L20" s="693"/>
      <c r="M20" s="693"/>
      <c r="N20" s="693"/>
      <c r="O20" s="693"/>
      <c r="P20" s="693"/>
      <c r="Q20" s="693"/>
      <c r="R20" s="694"/>
      <c r="S20" s="692" t="s">
        <v>66</v>
      </c>
      <c r="T20" s="693"/>
      <c r="U20" s="693"/>
      <c r="V20" s="693"/>
      <c r="W20" s="693"/>
      <c r="X20" s="693"/>
      <c r="Y20" s="693"/>
      <c r="Z20" s="694"/>
    </row>
    <row r="21" spans="1:26" ht="19.5" customHeight="1" x14ac:dyDescent="0.2">
      <c r="A21" s="156"/>
      <c r="B21" s="157"/>
      <c r="C21" s="190" t="s">
        <v>1293</v>
      </c>
      <c r="D21" s="190" t="s">
        <v>1294</v>
      </c>
      <c r="E21" s="190" t="s">
        <v>1295</v>
      </c>
      <c r="F21" s="190" t="s">
        <v>1296</v>
      </c>
      <c r="G21" s="190" t="s">
        <v>1297</v>
      </c>
      <c r="H21" s="190" t="s">
        <v>1298</v>
      </c>
      <c r="I21" s="190" t="s">
        <v>1299</v>
      </c>
      <c r="J21" s="201" t="s">
        <v>1300</v>
      </c>
      <c r="K21" s="190" t="s">
        <v>1293</v>
      </c>
      <c r="L21" s="190" t="s">
        <v>1294</v>
      </c>
      <c r="M21" s="190" t="s">
        <v>1295</v>
      </c>
      <c r="N21" s="190" t="s">
        <v>1296</v>
      </c>
      <c r="O21" s="190" t="s">
        <v>1297</v>
      </c>
      <c r="P21" s="190" t="s">
        <v>1298</v>
      </c>
      <c r="Q21" s="190" t="s">
        <v>1299</v>
      </c>
      <c r="R21" s="201" t="s">
        <v>1300</v>
      </c>
      <c r="S21" s="190" t="s">
        <v>1293</v>
      </c>
      <c r="T21" s="190" t="s">
        <v>1294</v>
      </c>
      <c r="U21" s="190" t="s">
        <v>1295</v>
      </c>
      <c r="V21" s="190" t="s">
        <v>1296</v>
      </c>
      <c r="W21" s="190" t="s">
        <v>1297</v>
      </c>
      <c r="X21" s="190" t="s">
        <v>1298</v>
      </c>
      <c r="Y21" s="190" t="s">
        <v>1299</v>
      </c>
      <c r="Z21" s="201" t="s">
        <v>1300</v>
      </c>
    </row>
    <row r="22" spans="1:26" ht="17" x14ac:dyDescent="0.2">
      <c r="A22" s="123" t="s">
        <v>1301</v>
      </c>
      <c r="B22" s="45">
        <v>5</v>
      </c>
      <c r="C22" s="181" t="s">
        <v>1302</v>
      </c>
      <c r="D22" s="181">
        <v>5</v>
      </c>
      <c r="E22" s="181">
        <v>5</v>
      </c>
      <c r="F22" s="203">
        <v>4.75</v>
      </c>
      <c r="G22" s="181">
        <v>5</v>
      </c>
      <c r="H22" s="181">
        <v>4</v>
      </c>
      <c r="I22" s="181">
        <v>4</v>
      </c>
      <c r="J22" s="200">
        <f t="shared" ref="J22:J28" si="4">AVERAGE(C22:I22)</f>
        <v>4.625</v>
      </c>
      <c r="K22" s="181">
        <v>4</v>
      </c>
      <c r="L22" s="181">
        <v>3</v>
      </c>
      <c r="M22" s="181">
        <v>5</v>
      </c>
      <c r="N22" s="203">
        <v>3.75</v>
      </c>
      <c r="O22" s="181">
        <v>4</v>
      </c>
      <c r="P22" s="181">
        <v>2</v>
      </c>
      <c r="Q22" s="181">
        <v>3</v>
      </c>
      <c r="R22" s="200">
        <f t="shared" ref="R22:R28" si="5">AVERAGE(K22:Q22)</f>
        <v>3.5357142857142856</v>
      </c>
      <c r="S22" s="181">
        <v>3</v>
      </c>
      <c r="T22" s="181">
        <v>3</v>
      </c>
      <c r="U22" s="181">
        <v>4</v>
      </c>
      <c r="V22" s="203">
        <v>3</v>
      </c>
      <c r="W22" s="181">
        <v>4</v>
      </c>
      <c r="X22" s="181">
        <v>2</v>
      </c>
      <c r="Y22" s="181">
        <v>3</v>
      </c>
      <c r="Z22" s="200">
        <f t="shared" ref="Z22:Z28" si="6">AVERAGE(S22:Y22)</f>
        <v>3.1428571428571428</v>
      </c>
    </row>
    <row r="23" spans="1:26" ht="17" x14ac:dyDescent="0.2">
      <c r="A23" s="123" t="s">
        <v>1303</v>
      </c>
      <c r="B23" s="45">
        <v>5</v>
      </c>
      <c r="C23" s="181" t="s">
        <v>1302</v>
      </c>
      <c r="D23" s="181">
        <v>5</v>
      </c>
      <c r="E23" s="181">
        <v>5</v>
      </c>
      <c r="F23" s="203">
        <v>4</v>
      </c>
      <c r="G23" s="181">
        <v>4</v>
      </c>
      <c r="H23" s="181">
        <v>4</v>
      </c>
      <c r="I23" s="181">
        <v>3</v>
      </c>
      <c r="J23" s="200">
        <f t="shared" si="4"/>
        <v>4.166666666666667</v>
      </c>
      <c r="K23" s="181">
        <v>4</v>
      </c>
      <c r="L23" s="181">
        <v>2</v>
      </c>
      <c r="M23" s="181">
        <v>4</v>
      </c>
      <c r="N23" s="203">
        <v>4.25</v>
      </c>
      <c r="O23" s="181">
        <v>3</v>
      </c>
      <c r="P23" s="181">
        <v>2</v>
      </c>
      <c r="Q23" s="181">
        <v>3</v>
      </c>
      <c r="R23" s="200">
        <f t="shared" si="5"/>
        <v>3.1785714285714284</v>
      </c>
      <c r="S23" s="181">
        <v>3</v>
      </c>
      <c r="T23" s="181">
        <v>1</v>
      </c>
      <c r="U23" s="181">
        <v>2</v>
      </c>
      <c r="V23" s="203">
        <v>2.75</v>
      </c>
      <c r="W23" s="181">
        <v>3</v>
      </c>
      <c r="X23" s="181">
        <v>2</v>
      </c>
      <c r="Y23" s="181">
        <v>3</v>
      </c>
      <c r="Z23" s="200">
        <f t="shared" si="6"/>
        <v>2.3928571428571428</v>
      </c>
    </row>
    <row r="24" spans="1:26" ht="17" x14ac:dyDescent="0.2">
      <c r="A24" s="123" t="s">
        <v>1305</v>
      </c>
      <c r="B24" s="45">
        <v>5</v>
      </c>
      <c r="C24" s="181" t="s">
        <v>1302</v>
      </c>
      <c r="D24" s="181">
        <v>5</v>
      </c>
      <c r="E24" s="181">
        <v>5</v>
      </c>
      <c r="F24" s="203">
        <v>4.25</v>
      </c>
      <c r="G24" s="181">
        <v>4</v>
      </c>
      <c r="H24" s="181">
        <v>4</v>
      </c>
      <c r="I24" s="181">
        <v>3</v>
      </c>
      <c r="J24" s="200">
        <f t="shared" si="4"/>
        <v>4.208333333333333</v>
      </c>
      <c r="K24" s="181">
        <v>4</v>
      </c>
      <c r="L24" s="181">
        <v>2</v>
      </c>
      <c r="M24" s="181">
        <v>2</v>
      </c>
      <c r="N24" s="203">
        <v>4</v>
      </c>
      <c r="O24" s="181">
        <v>3</v>
      </c>
      <c r="P24" s="181">
        <v>1</v>
      </c>
      <c r="Q24" s="181">
        <v>3</v>
      </c>
      <c r="R24" s="200">
        <f t="shared" si="5"/>
        <v>2.7142857142857144</v>
      </c>
      <c r="S24" s="181">
        <v>3</v>
      </c>
      <c r="T24" s="181">
        <v>1</v>
      </c>
      <c r="U24" s="181">
        <v>2</v>
      </c>
      <c r="V24" s="203">
        <v>3.5</v>
      </c>
      <c r="W24" s="181">
        <v>3</v>
      </c>
      <c r="X24" s="181">
        <v>2</v>
      </c>
      <c r="Y24" s="181">
        <v>3</v>
      </c>
      <c r="Z24" s="200">
        <f t="shared" si="6"/>
        <v>2.5</v>
      </c>
    </row>
    <row r="25" spans="1:26" ht="17" x14ac:dyDescent="0.2">
      <c r="A25" s="123" t="s">
        <v>1306</v>
      </c>
      <c r="B25" s="45">
        <v>5</v>
      </c>
      <c r="C25" s="181">
        <v>5</v>
      </c>
      <c r="D25" s="181">
        <v>5</v>
      </c>
      <c r="E25" s="181">
        <v>4</v>
      </c>
      <c r="F25" s="203">
        <v>3.75</v>
      </c>
      <c r="G25" s="181">
        <v>4</v>
      </c>
      <c r="H25" s="181">
        <v>3</v>
      </c>
      <c r="I25" s="181">
        <v>3</v>
      </c>
      <c r="J25" s="200">
        <f t="shared" si="4"/>
        <v>3.9642857142857144</v>
      </c>
      <c r="K25" s="181">
        <v>3</v>
      </c>
      <c r="L25" s="181">
        <v>2</v>
      </c>
      <c r="M25" s="181">
        <v>4</v>
      </c>
      <c r="N25" s="203">
        <v>3.5</v>
      </c>
      <c r="O25" s="181">
        <v>3</v>
      </c>
      <c r="P25" s="181">
        <v>2</v>
      </c>
      <c r="Q25" s="181">
        <v>2</v>
      </c>
      <c r="R25" s="200">
        <f t="shared" si="5"/>
        <v>2.7857142857142856</v>
      </c>
      <c r="S25" s="181">
        <v>2</v>
      </c>
      <c r="T25" s="181">
        <v>1</v>
      </c>
      <c r="U25" s="181">
        <v>2</v>
      </c>
      <c r="V25" s="203">
        <v>3.5</v>
      </c>
      <c r="W25" s="181">
        <v>3</v>
      </c>
      <c r="X25" s="181">
        <v>1</v>
      </c>
      <c r="Y25" s="181">
        <v>2</v>
      </c>
      <c r="Z25" s="200">
        <f t="shared" si="6"/>
        <v>2.0714285714285716</v>
      </c>
    </row>
    <row r="26" spans="1:26" ht="17" x14ac:dyDescent="0.2">
      <c r="A26" s="123" t="s">
        <v>1307</v>
      </c>
      <c r="B26" s="45">
        <v>5</v>
      </c>
      <c r="C26" s="181">
        <v>5</v>
      </c>
      <c r="D26" s="181">
        <v>5</v>
      </c>
      <c r="E26" s="181">
        <v>5</v>
      </c>
      <c r="F26" s="203">
        <v>4</v>
      </c>
      <c r="G26" s="181">
        <v>4</v>
      </c>
      <c r="H26" s="181">
        <v>3</v>
      </c>
      <c r="I26" s="181">
        <v>3</v>
      </c>
      <c r="J26" s="200">
        <f t="shared" si="4"/>
        <v>4.1428571428571432</v>
      </c>
      <c r="K26" s="181">
        <v>3</v>
      </c>
      <c r="L26" s="181">
        <v>2</v>
      </c>
      <c r="M26" s="181">
        <v>3</v>
      </c>
      <c r="N26" s="203">
        <v>4.25</v>
      </c>
      <c r="O26" s="181">
        <v>3</v>
      </c>
      <c r="P26" s="181">
        <v>1</v>
      </c>
      <c r="Q26" s="181">
        <v>2</v>
      </c>
      <c r="R26" s="200">
        <f t="shared" si="5"/>
        <v>2.6071428571428572</v>
      </c>
      <c r="S26" s="181">
        <v>2</v>
      </c>
      <c r="T26" s="181">
        <v>1</v>
      </c>
      <c r="U26" s="181">
        <v>2</v>
      </c>
      <c r="V26" s="203">
        <v>3.5</v>
      </c>
      <c r="W26" s="181">
        <v>3</v>
      </c>
      <c r="X26" s="181">
        <v>1</v>
      </c>
      <c r="Y26" s="181">
        <v>2</v>
      </c>
      <c r="Z26" s="200">
        <f t="shared" si="6"/>
        <v>2.0714285714285716</v>
      </c>
    </row>
    <row r="27" spans="1:26" ht="17" x14ac:dyDescent="0.2">
      <c r="A27" s="123" t="s">
        <v>1308</v>
      </c>
      <c r="B27" s="45">
        <v>3</v>
      </c>
      <c r="C27" s="181">
        <v>3</v>
      </c>
      <c r="D27" s="181">
        <v>3</v>
      </c>
      <c r="E27" s="181">
        <v>2</v>
      </c>
      <c r="F27" s="203">
        <v>2.5499999999999998</v>
      </c>
      <c r="G27" s="181">
        <v>3</v>
      </c>
      <c r="H27" s="181">
        <v>2</v>
      </c>
      <c r="I27" s="181">
        <v>3</v>
      </c>
      <c r="J27" s="200">
        <f t="shared" si="4"/>
        <v>2.65</v>
      </c>
      <c r="K27" s="181">
        <v>2</v>
      </c>
      <c r="L27" s="181">
        <v>1</v>
      </c>
      <c r="M27" s="181">
        <v>1</v>
      </c>
      <c r="N27" s="203">
        <v>2.25</v>
      </c>
      <c r="O27" s="181">
        <v>2</v>
      </c>
      <c r="P27" s="181">
        <v>1</v>
      </c>
      <c r="Q27" s="181">
        <v>2</v>
      </c>
      <c r="R27" s="200">
        <f t="shared" si="5"/>
        <v>1.6071428571428572</v>
      </c>
      <c r="S27" s="181">
        <v>1</v>
      </c>
      <c r="T27" s="181">
        <v>0</v>
      </c>
      <c r="U27" s="181">
        <v>1</v>
      </c>
      <c r="V27" s="203">
        <v>1.9500000000000002</v>
      </c>
      <c r="W27" s="181">
        <v>1</v>
      </c>
      <c r="X27" s="181">
        <v>1</v>
      </c>
      <c r="Y27" s="181">
        <v>2</v>
      </c>
      <c r="Z27" s="200">
        <f t="shared" si="6"/>
        <v>1.1357142857142857</v>
      </c>
    </row>
    <row r="28" spans="1:26" ht="17" x14ac:dyDescent="0.2">
      <c r="A28" s="123" t="s">
        <v>1309</v>
      </c>
      <c r="B28" s="45">
        <v>2</v>
      </c>
      <c r="C28" s="181">
        <v>2</v>
      </c>
      <c r="D28" s="181">
        <v>1</v>
      </c>
      <c r="E28" s="181">
        <v>1</v>
      </c>
      <c r="F28" s="203">
        <v>1.5</v>
      </c>
      <c r="G28" s="181">
        <v>1</v>
      </c>
      <c r="H28" s="181">
        <v>2</v>
      </c>
      <c r="I28" s="181">
        <v>2</v>
      </c>
      <c r="J28" s="200">
        <f t="shared" si="4"/>
        <v>1.5</v>
      </c>
      <c r="K28" s="181">
        <v>1</v>
      </c>
      <c r="L28" s="181">
        <v>1</v>
      </c>
      <c r="M28" s="181">
        <v>1</v>
      </c>
      <c r="N28" s="203">
        <v>1.4</v>
      </c>
      <c r="O28" s="181">
        <v>1</v>
      </c>
      <c r="P28" s="181">
        <v>0</v>
      </c>
      <c r="Q28" s="181">
        <v>0</v>
      </c>
      <c r="R28" s="200">
        <f t="shared" si="5"/>
        <v>0.77142857142857146</v>
      </c>
      <c r="S28" s="181">
        <v>1</v>
      </c>
      <c r="T28" s="181">
        <v>1</v>
      </c>
      <c r="U28" s="181">
        <v>1</v>
      </c>
      <c r="V28" s="203">
        <v>1.4</v>
      </c>
      <c r="W28" s="181">
        <v>1</v>
      </c>
      <c r="X28" s="181">
        <v>0</v>
      </c>
      <c r="Y28" s="181">
        <v>0</v>
      </c>
      <c r="Z28" s="200">
        <f t="shared" si="6"/>
        <v>0.77142857142857146</v>
      </c>
    </row>
    <row r="29" spans="1:26" x14ac:dyDescent="0.2">
      <c r="A29" s="155" t="s">
        <v>1310</v>
      </c>
      <c r="B29" s="155">
        <f>SUM(B22:B28)</f>
        <v>30</v>
      </c>
      <c r="C29" s="199">
        <f>SUM(C22:C28)</f>
        <v>15</v>
      </c>
      <c r="D29" s="199">
        <f t="shared" ref="D29:Z29" si="7">SUM(D22:D28)</f>
        <v>29</v>
      </c>
      <c r="E29" s="199">
        <f t="shared" si="7"/>
        <v>27</v>
      </c>
      <c r="F29" s="199">
        <f t="shared" si="7"/>
        <v>24.8</v>
      </c>
      <c r="G29" s="199">
        <f t="shared" si="7"/>
        <v>25</v>
      </c>
      <c r="H29" s="199">
        <f t="shared" si="7"/>
        <v>22</v>
      </c>
      <c r="I29" s="199">
        <f t="shared" si="7"/>
        <v>21</v>
      </c>
      <c r="J29" s="200">
        <f t="shared" si="7"/>
        <v>25.257142857142856</v>
      </c>
      <c r="K29" s="199">
        <f t="shared" si="7"/>
        <v>21</v>
      </c>
      <c r="L29" s="199">
        <f t="shared" si="7"/>
        <v>13</v>
      </c>
      <c r="M29" s="199">
        <f t="shared" si="7"/>
        <v>20</v>
      </c>
      <c r="N29" s="199">
        <f t="shared" si="7"/>
        <v>23.4</v>
      </c>
      <c r="O29" s="199">
        <f t="shared" si="7"/>
        <v>19</v>
      </c>
      <c r="P29" s="199">
        <f t="shared" si="7"/>
        <v>9</v>
      </c>
      <c r="Q29" s="199">
        <f t="shared" si="7"/>
        <v>15</v>
      </c>
      <c r="R29" s="200">
        <f t="shared" si="7"/>
        <v>17.2</v>
      </c>
      <c r="S29" s="199">
        <f t="shared" si="7"/>
        <v>15</v>
      </c>
      <c r="T29" s="199">
        <f t="shared" si="7"/>
        <v>8</v>
      </c>
      <c r="U29" s="199">
        <f t="shared" si="7"/>
        <v>14</v>
      </c>
      <c r="V29" s="199">
        <f t="shared" si="7"/>
        <v>19.599999999999998</v>
      </c>
      <c r="W29" s="199">
        <f t="shared" si="7"/>
        <v>18</v>
      </c>
      <c r="X29" s="199">
        <f t="shared" si="7"/>
        <v>9</v>
      </c>
      <c r="Y29" s="199">
        <f t="shared" si="7"/>
        <v>15</v>
      </c>
      <c r="Z29" s="200">
        <f t="shared" si="7"/>
        <v>14.085714285714285</v>
      </c>
    </row>
  </sheetData>
  <mergeCells count="7">
    <mergeCell ref="C20:J20"/>
    <mergeCell ref="K20:R20"/>
    <mergeCell ref="S20:Z20"/>
    <mergeCell ref="A2:O3"/>
    <mergeCell ref="C9:J9"/>
    <mergeCell ref="K9:R9"/>
    <mergeCell ref="S9:Z9"/>
  </mergeCells>
  <pageMargins left="0.56999999999999995" right="0.56000000000000005" top="0.74803149606299213" bottom="0.74803149606299213" header="0.31496062992125984" footer="0.31496062992125984"/>
  <pageSetup paperSize="9" scale="92" fitToHeight="0" orientation="landscape" r:id="rId1"/>
  <ignoredErrors>
    <ignoredError sqref="C22:C24 C11:C13"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V64"/>
  <sheetViews>
    <sheetView zoomScale="70" zoomScaleNormal="70" zoomScaleSheetLayoutView="70" workbookViewId="0">
      <pane xSplit="7" ySplit="3" topLeftCell="I4" activePane="bottomRight" state="frozen"/>
      <selection pane="topRight" activeCell="H1" sqref="H1"/>
      <selection pane="bottomLeft" activeCell="A4" sqref="A4"/>
      <selection pane="bottomRight" activeCell="A4" sqref="A4:G4"/>
    </sheetView>
  </sheetViews>
  <sheetFormatPr baseColWidth="10" defaultColWidth="9.1640625" defaultRowHeight="16" x14ac:dyDescent="0.2"/>
  <cols>
    <col min="1" max="1" width="4.83203125" style="46" customWidth="1"/>
    <col min="2" max="2" width="10.5" style="46" customWidth="1"/>
    <col min="3" max="3" width="6.1640625" style="42" customWidth="1"/>
    <col min="4" max="4" width="32.5" style="48" customWidth="1"/>
    <col min="5" max="5" width="36.5" style="44" customWidth="1"/>
    <col min="6" max="6" width="12.5" style="50" customWidth="1"/>
    <col min="7" max="7" width="10.1640625" style="50" customWidth="1"/>
    <col min="8" max="8" width="4.5" style="44" customWidth="1"/>
    <col min="9" max="9" width="14.83203125" style="52" customWidth="1"/>
    <col min="10" max="10" width="6.83203125" style="52" customWidth="1"/>
    <col min="11" max="11" width="17" style="52" customWidth="1"/>
    <col min="12" max="12" width="6.5" style="52" customWidth="1"/>
    <col min="13" max="13" width="14.83203125" style="52" customWidth="1"/>
    <col min="14" max="14" width="7.5" style="52" customWidth="1"/>
    <col min="15" max="15" width="15.5" style="52" customWidth="1"/>
    <col min="16" max="16" width="9.1640625" style="52"/>
    <col min="17" max="17" width="18.1640625" style="52" customWidth="1"/>
    <col min="18" max="18" width="9.1640625" style="52"/>
    <col min="19" max="19" width="14.83203125" style="52" customWidth="1"/>
    <col min="20" max="20" width="9.1640625" style="52"/>
    <col min="21" max="21" width="19.5" style="52" customWidth="1"/>
    <col min="22" max="22" width="9.1640625" style="52"/>
    <col min="23" max="16384" width="9.1640625" style="44"/>
  </cols>
  <sheetData>
    <row r="2" spans="1:22" x14ac:dyDescent="0.2">
      <c r="C2" s="260"/>
      <c r="D2" s="261"/>
      <c r="E2" s="258"/>
      <c r="F2" s="262"/>
      <c r="G2" s="262"/>
      <c r="H2" s="258"/>
      <c r="I2" s="257"/>
      <c r="J2" s="257"/>
      <c r="K2" s="257"/>
      <c r="L2" s="257"/>
      <c r="M2" s="66" t="s">
        <v>58</v>
      </c>
      <c r="N2" s="66"/>
      <c r="O2" s="257"/>
      <c r="P2" s="257"/>
      <c r="Q2" s="257"/>
      <c r="R2" s="257"/>
      <c r="S2" s="257"/>
      <c r="T2" s="257"/>
      <c r="U2" s="257"/>
      <c r="V2" s="257"/>
    </row>
    <row r="3" spans="1:22" s="42" customFormat="1" ht="17" x14ac:dyDescent="0.2">
      <c r="A3" s="419" t="s">
        <v>0</v>
      </c>
      <c r="B3" s="419"/>
      <c r="C3" s="419" t="s">
        <v>1</v>
      </c>
      <c r="D3" s="419"/>
      <c r="E3" s="45" t="s">
        <v>2</v>
      </c>
      <c r="F3" s="45" t="s">
        <v>3</v>
      </c>
      <c r="G3" s="45" t="s">
        <v>59</v>
      </c>
      <c r="H3" s="260"/>
      <c r="I3" s="414" t="s">
        <v>60</v>
      </c>
      <c r="J3" s="415"/>
      <c r="K3" s="414" t="s">
        <v>61</v>
      </c>
      <c r="L3" s="415"/>
      <c r="M3" s="416" t="s">
        <v>62</v>
      </c>
      <c r="N3" s="417"/>
      <c r="O3" s="416" t="s">
        <v>63</v>
      </c>
      <c r="P3" s="417"/>
      <c r="Q3" s="416" t="s">
        <v>64</v>
      </c>
      <c r="R3" s="417"/>
      <c r="S3" s="414" t="s">
        <v>65</v>
      </c>
      <c r="T3" s="415"/>
      <c r="U3" s="416" t="s">
        <v>66</v>
      </c>
      <c r="V3" s="417"/>
    </row>
    <row r="4" spans="1:22" s="42" customFormat="1" ht="18.75" customHeight="1" thickBot="1" x14ac:dyDescent="0.25">
      <c r="A4" s="420" t="s">
        <v>67</v>
      </c>
      <c r="B4" s="420"/>
      <c r="C4" s="420"/>
      <c r="D4" s="420"/>
      <c r="E4" s="420"/>
      <c r="F4" s="420"/>
      <c r="G4" s="420"/>
      <c r="H4" s="260"/>
      <c r="I4" s="421" t="s">
        <v>67</v>
      </c>
      <c r="J4" s="422"/>
      <c r="K4" s="422"/>
      <c r="L4" s="422"/>
      <c r="M4" s="422"/>
      <c r="N4" s="422"/>
      <c r="O4" s="422"/>
      <c r="P4" s="422"/>
      <c r="Q4" s="422"/>
      <c r="R4" s="422"/>
      <c r="S4" s="422"/>
      <c r="T4" s="422"/>
      <c r="U4" s="422"/>
      <c r="V4" s="423"/>
    </row>
    <row r="5" spans="1:22" s="42" customFormat="1" ht="18.75" customHeight="1" x14ac:dyDescent="0.2">
      <c r="A5" s="424">
        <v>1</v>
      </c>
      <c r="B5" s="426" t="s">
        <v>68</v>
      </c>
      <c r="C5" s="428">
        <v>1.1000000000000001</v>
      </c>
      <c r="D5" s="430" t="s">
        <v>69</v>
      </c>
      <c r="E5" s="265" t="s">
        <v>70</v>
      </c>
      <c r="F5" s="70">
        <v>100</v>
      </c>
      <c r="G5" s="70">
        <f>F5/$F$7*30</f>
        <v>30</v>
      </c>
      <c r="H5" s="266"/>
      <c r="I5" s="408" t="s">
        <v>71</v>
      </c>
      <c r="J5" s="70"/>
      <c r="K5" s="408" t="s">
        <v>72</v>
      </c>
      <c r="L5" s="71"/>
      <c r="M5" s="408" t="s">
        <v>73</v>
      </c>
      <c r="N5" s="70">
        <v>30</v>
      </c>
      <c r="O5" s="408" t="s">
        <v>74</v>
      </c>
      <c r="P5" s="70"/>
      <c r="Q5" s="408" t="s">
        <v>75</v>
      </c>
      <c r="R5" s="71"/>
      <c r="S5" s="408" t="s">
        <v>76</v>
      </c>
      <c r="T5" s="70">
        <v>30</v>
      </c>
      <c r="U5" s="408" t="s">
        <v>77</v>
      </c>
      <c r="V5" s="72">
        <v>30</v>
      </c>
    </row>
    <row r="6" spans="1:22" s="42" customFormat="1" ht="53.25" customHeight="1" thickBot="1" x14ac:dyDescent="0.25">
      <c r="A6" s="425"/>
      <c r="B6" s="427"/>
      <c r="C6" s="429"/>
      <c r="D6" s="431"/>
      <c r="E6" s="269" t="s">
        <v>78</v>
      </c>
      <c r="F6" s="73">
        <v>0</v>
      </c>
      <c r="G6" s="73">
        <f>F6/$F$7*30</f>
        <v>0</v>
      </c>
      <c r="H6" s="270"/>
      <c r="I6" s="410"/>
      <c r="J6" s="73"/>
      <c r="K6" s="410"/>
      <c r="L6" s="74"/>
      <c r="M6" s="410"/>
      <c r="N6" s="73"/>
      <c r="O6" s="410"/>
      <c r="P6" s="73"/>
      <c r="Q6" s="410"/>
      <c r="R6" s="74"/>
      <c r="S6" s="410"/>
      <c r="T6" s="73"/>
      <c r="U6" s="410"/>
      <c r="V6" s="75"/>
    </row>
    <row r="7" spans="1:22" s="42" customFormat="1" x14ac:dyDescent="0.2">
      <c r="A7" s="432" t="s">
        <v>79</v>
      </c>
      <c r="B7" s="432"/>
      <c r="C7" s="432"/>
      <c r="D7" s="432"/>
      <c r="E7" s="432"/>
      <c r="F7" s="96">
        <v>100</v>
      </c>
      <c r="G7" s="96">
        <f>G5+G6</f>
        <v>30</v>
      </c>
      <c r="H7" s="260"/>
      <c r="I7" s="99"/>
      <c r="J7" s="97">
        <f t="shared" ref="J7:V7" si="0">SUM(J5:J6)</f>
        <v>0</v>
      </c>
      <c r="K7" s="99"/>
      <c r="L7" s="97">
        <f t="shared" si="0"/>
        <v>0</v>
      </c>
      <c r="M7" s="99"/>
      <c r="N7" s="97">
        <f t="shared" si="0"/>
        <v>30</v>
      </c>
      <c r="O7" s="99"/>
      <c r="P7" s="97">
        <f t="shared" si="0"/>
        <v>0</v>
      </c>
      <c r="Q7" s="99"/>
      <c r="R7" s="97">
        <f t="shared" si="0"/>
        <v>0</v>
      </c>
      <c r="S7" s="99"/>
      <c r="T7" s="97">
        <f t="shared" si="0"/>
        <v>30</v>
      </c>
      <c r="U7" s="99"/>
      <c r="V7" s="97">
        <f t="shared" si="0"/>
        <v>30</v>
      </c>
    </row>
    <row r="8" spans="1:22" s="42" customFormat="1" ht="17" thickBot="1" x14ac:dyDescent="0.25">
      <c r="A8" s="420" t="s">
        <v>80</v>
      </c>
      <c r="B8" s="420"/>
      <c r="C8" s="420"/>
      <c r="D8" s="420"/>
      <c r="E8" s="420"/>
      <c r="F8" s="420"/>
      <c r="G8" s="420"/>
      <c r="H8" s="260"/>
      <c r="I8" s="421" t="s">
        <v>80</v>
      </c>
      <c r="J8" s="422"/>
      <c r="K8" s="422"/>
      <c r="L8" s="422"/>
      <c r="M8" s="422"/>
      <c r="N8" s="422"/>
      <c r="O8" s="422"/>
      <c r="P8" s="422"/>
      <c r="Q8" s="422"/>
      <c r="R8" s="422"/>
      <c r="S8" s="422"/>
      <c r="T8" s="422"/>
      <c r="U8" s="422"/>
      <c r="V8" s="423"/>
    </row>
    <row r="9" spans="1:22" s="42" customFormat="1" ht="17" x14ac:dyDescent="0.2">
      <c r="A9" s="424">
        <v>2</v>
      </c>
      <c r="B9" s="434" t="s">
        <v>81</v>
      </c>
      <c r="C9" s="437">
        <v>2.1</v>
      </c>
      <c r="D9" s="430" t="s">
        <v>82</v>
      </c>
      <c r="E9" s="271" t="s">
        <v>83</v>
      </c>
      <c r="F9" s="70">
        <v>50</v>
      </c>
      <c r="G9" s="76">
        <f>F9/$F$16*10</f>
        <v>5</v>
      </c>
      <c r="H9" s="266"/>
      <c r="I9" s="411" t="s">
        <v>84</v>
      </c>
      <c r="J9" s="71"/>
      <c r="K9" s="408" t="s">
        <v>85</v>
      </c>
      <c r="L9" s="70">
        <v>5</v>
      </c>
      <c r="M9" s="408" t="s">
        <v>86</v>
      </c>
      <c r="N9" s="70">
        <v>5</v>
      </c>
      <c r="O9" s="408" t="s">
        <v>87</v>
      </c>
      <c r="P9" s="70">
        <v>5</v>
      </c>
      <c r="Q9" s="408" t="s">
        <v>88</v>
      </c>
      <c r="R9" s="70"/>
      <c r="S9" s="408" t="s">
        <v>89</v>
      </c>
      <c r="T9" s="70">
        <v>5</v>
      </c>
      <c r="U9" s="408" t="s">
        <v>90</v>
      </c>
      <c r="V9" s="72">
        <v>5</v>
      </c>
    </row>
    <row r="10" spans="1:22" s="42" customFormat="1" ht="17" x14ac:dyDescent="0.2">
      <c r="A10" s="433"/>
      <c r="B10" s="435"/>
      <c r="C10" s="438"/>
      <c r="D10" s="440"/>
      <c r="E10" s="259" t="s">
        <v>91</v>
      </c>
      <c r="F10" s="45">
        <v>35</v>
      </c>
      <c r="G10" s="60">
        <f>F10/$F$16*10</f>
        <v>3.5</v>
      </c>
      <c r="H10" s="260"/>
      <c r="I10" s="412"/>
      <c r="J10" s="64">
        <v>3.5</v>
      </c>
      <c r="K10" s="409"/>
      <c r="L10" s="45"/>
      <c r="M10" s="409"/>
      <c r="N10" s="45"/>
      <c r="O10" s="409"/>
      <c r="P10" s="45"/>
      <c r="Q10" s="409"/>
      <c r="R10" s="45"/>
      <c r="S10" s="409"/>
      <c r="T10" s="45"/>
      <c r="U10" s="409"/>
      <c r="V10" s="77"/>
    </row>
    <row r="11" spans="1:22" s="42" customFormat="1" ht="17" x14ac:dyDescent="0.2">
      <c r="A11" s="433"/>
      <c r="B11" s="435"/>
      <c r="C11" s="438"/>
      <c r="D11" s="440"/>
      <c r="E11" s="259" t="s">
        <v>92</v>
      </c>
      <c r="F11" s="45">
        <v>25</v>
      </c>
      <c r="G11" s="60">
        <f t="shared" ref="G11:G16" si="1">F11/$F$16*10</f>
        <v>2.5</v>
      </c>
      <c r="H11" s="260"/>
      <c r="I11" s="412"/>
      <c r="J11" s="64"/>
      <c r="K11" s="409"/>
      <c r="L11" s="45"/>
      <c r="M11" s="409"/>
      <c r="N11" s="45"/>
      <c r="O11" s="409"/>
      <c r="P11" s="45"/>
      <c r="Q11" s="409"/>
      <c r="R11" s="45">
        <v>2.5</v>
      </c>
      <c r="S11" s="409"/>
      <c r="T11" s="45"/>
      <c r="U11" s="409"/>
      <c r="V11" s="77"/>
    </row>
    <row r="12" spans="1:22" s="42" customFormat="1" ht="18" thickBot="1" x14ac:dyDescent="0.25">
      <c r="A12" s="433"/>
      <c r="B12" s="435"/>
      <c r="C12" s="439"/>
      <c r="D12" s="431"/>
      <c r="E12" s="274" t="s">
        <v>93</v>
      </c>
      <c r="F12" s="73">
        <v>0</v>
      </c>
      <c r="G12" s="78">
        <f t="shared" si="1"/>
        <v>0</v>
      </c>
      <c r="H12" s="270"/>
      <c r="I12" s="413"/>
      <c r="J12" s="74"/>
      <c r="K12" s="410"/>
      <c r="L12" s="73"/>
      <c r="M12" s="410"/>
      <c r="N12" s="73"/>
      <c r="O12" s="410"/>
      <c r="P12" s="73"/>
      <c r="Q12" s="410"/>
      <c r="R12" s="73"/>
      <c r="S12" s="410"/>
      <c r="T12" s="73"/>
      <c r="U12" s="410"/>
      <c r="V12" s="75"/>
    </row>
    <row r="13" spans="1:22" s="42" customFormat="1" ht="17.25" customHeight="1" x14ac:dyDescent="0.2">
      <c r="A13" s="433"/>
      <c r="B13" s="435"/>
      <c r="C13" s="437">
        <v>2.2000000000000002</v>
      </c>
      <c r="D13" s="430" t="s">
        <v>94</v>
      </c>
      <c r="E13" s="275" t="s">
        <v>95</v>
      </c>
      <c r="F13" s="70">
        <v>50</v>
      </c>
      <c r="G13" s="76">
        <f t="shared" si="1"/>
        <v>5</v>
      </c>
      <c r="H13" s="266"/>
      <c r="I13" s="411" t="s">
        <v>96</v>
      </c>
      <c r="J13" s="71">
        <v>5</v>
      </c>
      <c r="K13" s="411" t="s">
        <v>97</v>
      </c>
      <c r="L13" s="70"/>
      <c r="M13" s="408" t="s">
        <v>98</v>
      </c>
      <c r="N13" s="70"/>
      <c r="O13" s="408" t="s">
        <v>99</v>
      </c>
      <c r="P13" s="70">
        <v>5</v>
      </c>
      <c r="Q13" s="408" t="s">
        <v>100</v>
      </c>
      <c r="R13" s="70">
        <v>5</v>
      </c>
      <c r="S13" s="408" t="s">
        <v>89</v>
      </c>
      <c r="T13" s="70">
        <v>5</v>
      </c>
      <c r="U13" s="408" t="s">
        <v>101</v>
      </c>
      <c r="V13" s="72">
        <v>5</v>
      </c>
    </row>
    <row r="14" spans="1:22" s="42" customFormat="1" ht="17" x14ac:dyDescent="0.2">
      <c r="A14" s="433"/>
      <c r="B14" s="435"/>
      <c r="C14" s="438"/>
      <c r="D14" s="440"/>
      <c r="E14" s="259" t="s">
        <v>102</v>
      </c>
      <c r="F14" s="45">
        <v>25</v>
      </c>
      <c r="G14" s="60">
        <f t="shared" si="1"/>
        <v>2.5</v>
      </c>
      <c r="H14" s="260"/>
      <c r="I14" s="412"/>
      <c r="J14" s="64"/>
      <c r="K14" s="412"/>
      <c r="L14" s="45"/>
      <c r="M14" s="409"/>
      <c r="N14" s="45"/>
      <c r="O14" s="409"/>
      <c r="P14" s="45"/>
      <c r="Q14" s="409"/>
      <c r="R14" s="45"/>
      <c r="S14" s="409"/>
      <c r="T14" s="45"/>
      <c r="U14" s="409"/>
      <c r="V14" s="77"/>
    </row>
    <row r="15" spans="1:22" s="42" customFormat="1" ht="18" thickBot="1" x14ac:dyDescent="0.25">
      <c r="A15" s="425"/>
      <c r="B15" s="436"/>
      <c r="C15" s="439"/>
      <c r="D15" s="431"/>
      <c r="E15" s="274" t="s">
        <v>103</v>
      </c>
      <c r="F15" s="73">
        <v>0</v>
      </c>
      <c r="G15" s="73">
        <f t="shared" si="1"/>
        <v>0</v>
      </c>
      <c r="H15" s="270"/>
      <c r="I15" s="413"/>
      <c r="J15" s="74"/>
      <c r="K15" s="413"/>
      <c r="L15" s="73">
        <v>0</v>
      </c>
      <c r="M15" s="410"/>
      <c r="N15" s="73">
        <v>0</v>
      </c>
      <c r="O15" s="410"/>
      <c r="P15" s="73"/>
      <c r="Q15" s="410"/>
      <c r="R15" s="73"/>
      <c r="S15" s="410"/>
      <c r="T15" s="73"/>
      <c r="U15" s="410"/>
      <c r="V15" s="75"/>
    </row>
    <row r="16" spans="1:22" s="42" customFormat="1" x14ac:dyDescent="0.2">
      <c r="A16" s="432" t="s">
        <v>79</v>
      </c>
      <c r="B16" s="432"/>
      <c r="C16" s="432"/>
      <c r="D16" s="432"/>
      <c r="E16" s="432"/>
      <c r="F16" s="96">
        <f>F9+F13</f>
        <v>100</v>
      </c>
      <c r="G16" s="96">
        <f t="shared" si="1"/>
        <v>10</v>
      </c>
      <c r="H16" s="260"/>
      <c r="I16" s="99"/>
      <c r="J16" s="97">
        <f>SUM(J9:J15)</f>
        <v>8.5</v>
      </c>
      <c r="K16" s="99"/>
      <c r="L16" s="97">
        <f t="shared" ref="L16:V16" si="2">SUM(L9:L15)</f>
        <v>5</v>
      </c>
      <c r="M16" s="99"/>
      <c r="N16" s="97">
        <f>SUM(N9:N15)</f>
        <v>5</v>
      </c>
      <c r="O16" s="99"/>
      <c r="P16" s="97">
        <f t="shared" si="2"/>
        <v>10</v>
      </c>
      <c r="Q16" s="99"/>
      <c r="R16" s="97">
        <f t="shared" si="2"/>
        <v>7.5</v>
      </c>
      <c r="S16" s="99"/>
      <c r="T16" s="97">
        <f t="shared" si="2"/>
        <v>10</v>
      </c>
      <c r="U16" s="99"/>
      <c r="V16" s="97">
        <f t="shared" si="2"/>
        <v>10</v>
      </c>
    </row>
    <row r="17" spans="1:22" s="42" customFormat="1" ht="18.75" customHeight="1" thickBot="1" x14ac:dyDescent="0.25">
      <c r="A17" s="420" t="s">
        <v>104</v>
      </c>
      <c r="B17" s="420"/>
      <c r="C17" s="420"/>
      <c r="D17" s="420"/>
      <c r="E17" s="420"/>
      <c r="F17" s="420"/>
      <c r="G17" s="420"/>
      <c r="H17" s="260"/>
      <c r="I17" s="421" t="s">
        <v>104</v>
      </c>
      <c r="J17" s="422"/>
      <c r="K17" s="422"/>
      <c r="L17" s="422"/>
      <c r="M17" s="422"/>
      <c r="N17" s="422"/>
      <c r="O17" s="422"/>
      <c r="P17" s="422"/>
      <c r="Q17" s="422"/>
      <c r="R17" s="422"/>
      <c r="S17" s="422"/>
      <c r="T17" s="422"/>
      <c r="U17" s="422"/>
      <c r="V17" s="423"/>
    </row>
    <row r="18" spans="1:22" s="42" customFormat="1" ht="37.5" customHeight="1" x14ac:dyDescent="0.2">
      <c r="A18" s="424">
        <v>3</v>
      </c>
      <c r="B18" s="434" t="s">
        <v>105</v>
      </c>
      <c r="C18" s="437">
        <v>3.1</v>
      </c>
      <c r="D18" s="430" t="s">
        <v>106</v>
      </c>
      <c r="E18" s="275" t="s">
        <v>107</v>
      </c>
      <c r="F18" s="70">
        <v>25</v>
      </c>
      <c r="G18" s="79">
        <f t="shared" ref="G18:G31" si="3">F18/$F$32*25</f>
        <v>6.25</v>
      </c>
      <c r="H18" s="266"/>
      <c r="I18" s="411" t="s">
        <v>108</v>
      </c>
      <c r="J18" s="71"/>
      <c r="K18" s="408" t="s">
        <v>109</v>
      </c>
      <c r="L18" s="70"/>
      <c r="M18" s="408" t="s">
        <v>110</v>
      </c>
      <c r="N18" s="80"/>
      <c r="O18" s="408" t="s">
        <v>111</v>
      </c>
      <c r="P18" s="70"/>
      <c r="Q18" s="408" t="s">
        <v>112</v>
      </c>
      <c r="R18" s="70"/>
      <c r="S18" s="408" t="s">
        <v>113</v>
      </c>
      <c r="T18" s="70">
        <v>6.25</v>
      </c>
      <c r="U18" s="408" t="s">
        <v>114</v>
      </c>
      <c r="V18" s="72">
        <v>6.25</v>
      </c>
    </row>
    <row r="19" spans="1:22" s="42" customFormat="1" ht="17" x14ac:dyDescent="0.2">
      <c r="A19" s="433"/>
      <c r="B19" s="435"/>
      <c r="C19" s="438"/>
      <c r="D19" s="440"/>
      <c r="E19" s="259" t="s">
        <v>115</v>
      </c>
      <c r="F19" s="45">
        <v>20</v>
      </c>
      <c r="G19" s="43">
        <f t="shared" si="3"/>
        <v>5</v>
      </c>
      <c r="H19" s="260"/>
      <c r="I19" s="412"/>
      <c r="J19" s="64"/>
      <c r="K19" s="409"/>
      <c r="L19" s="45"/>
      <c r="M19" s="409"/>
      <c r="N19" s="59"/>
      <c r="O19" s="409"/>
      <c r="P19" s="45"/>
      <c r="Q19" s="409"/>
      <c r="R19" s="45"/>
      <c r="S19" s="409"/>
      <c r="T19" s="45"/>
      <c r="U19" s="409"/>
      <c r="V19" s="77"/>
    </row>
    <row r="20" spans="1:22" s="42" customFormat="1" ht="18" thickBot="1" x14ac:dyDescent="0.25">
      <c r="A20" s="433"/>
      <c r="B20" s="435"/>
      <c r="C20" s="439"/>
      <c r="D20" s="431"/>
      <c r="E20" s="274" t="s">
        <v>116</v>
      </c>
      <c r="F20" s="73">
        <v>0</v>
      </c>
      <c r="G20" s="81">
        <f t="shared" si="3"/>
        <v>0</v>
      </c>
      <c r="H20" s="270"/>
      <c r="I20" s="413"/>
      <c r="J20" s="74"/>
      <c r="K20" s="410"/>
      <c r="L20" s="73"/>
      <c r="M20" s="410"/>
      <c r="N20" s="82"/>
      <c r="O20" s="410"/>
      <c r="P20" s="73"/>
      <c r="Q20" s="410"/>
      <c r="R20" s="73"/>
      <c r="S20" s="410"/>
      <c r="T20" s="73"/>
      <c r="U20" s="410"/>
      <c r="V20" s="75"/>
    </row>
    <row r="21" spans="1:22" s="42" customFormat="1" ht="17" x14ac:dyDescent="0.2">
      <c r="A21" s="433"/>
      <c r="B21" s="435"/>
      <c r="C21" s="437">
        <v>3.2</v>
      </c>
      <c r="D21" s="430" t="s">
        <v>117</v>
      </c>
      <c r="E21" s="275" t="s">
        <v>107</v>
      </c>
      <c r="F21" s="70">
        <v>25</v>
      </c>
      <c r="G21" s="79">
        <f t="shared" si="3"/>
        <v>6.25</v>
      </c>
      <c r="H21" s="266"/>
      <c r="I21" s="411" t="s">
        <v>118</v>
      </c>
      <c r="J21" s="71">
        <v>6.25</v>
      </c>
      <c r="K21" s="408" t="s">
        <v>119</v>
      </c>
      <c r="L21" s="70"/>
      <c r="M21" s="408" t="s">
        <v>120</v>
      </c>
      <c r="N21" s="70">
        <v>6.25</v>
      </c>
      <c r="O21" s="408" t="s">
        <v>121</v>
      </c>
      <c r="P21" s="70">
        <v>6.25</v>
      </c>
      <c r="Q21" s="408" t="s">
        <v>122</v>
      </c>
      <c r="R21" s="70">
        <v>6.25</v>
      </c>
      <c r="S21" s="408" t="s">
        <v>123</v>
      </c>
      <c r="T21" s="70">
        <v>6.25</v>
      </c>
      <c r="U21" s="408" t="s">
        <v>124</v>
      </c>
      <c r="V21" s="72">
        <v>6.25</v>
      </c>
    </row>
    <row r="22" spans="1:22" s="42" customFormat="1" ht="17" x14ac:dyDescent="0.2">
      <c r="A22" s="433"/>
      <c r="B22" s="435"/>
      <c r="C22" s="438"/>
      <c r="D22" s="440"/>
      <c r="E22" s="259" t="s">
        <v>115</v>
      </c>
      <c r="F22" s="45">
        <v>20</v>
      </c>
      <c r="G22" s="43">
        <f t="shared" si="3"/>
        <v>5</v>
      </c>
      <c r="H22" s="260"/>
      <c r="I22" s="412"/>
      <c r="J22" s="64"/>
      <c r="K22" s="409"/>
      <c r="L22" s="45"/>
      <c r="M22" s="409"/>
      <c r="N22" s="45"/>
      <c r="O22" s="409"/>
      <c r="P22" s="45"/>
      <c r="Q22" s="409"/>
      <c r="R22" s="45"/>
      <c r="S22" s="409"/>
      <c r="T22" s="45"/>
      <c r="U22" s="409"/>
      <c r="V22" s="77"/>
    </row>
    <row r="23" spans="1:22" s="42" customFormat="1" ht="18" thickBot="1" x14ac:dyDescent="0.25">
      <c r="A23" s="433"/>
      <c r="B23" s="435"/>
      <c r="C23" s="439"/>
      <c r="D23" s="431"/>
      <c r="E23" s="274" t="s">
        <v>116</v>
      </c>
      <c r="F23" s="73">
        <v>0</v>
      </c>
      <c r="G23" s="78">
        <f t="shared" si="3"/>
        <v>0</v>
      </c>
      <c r="H23" s="270"/>
      <c r="I23" s="413"/>
      <c r="J23" s="74"/>
      <c r="K23" s="410"/>
      <c r="L23" s="73"/>
      <c r="M23" s="410"/>
      <c r="N23" s="73"/>
      <c r="O23" s="410"/>
      <c r="P23" s="73"/>
      <c r="Q23" s="410"/>
      <c r="R23" s="73"/>
      <c r="S23" s="410"/>
      <c r="T23" s="73"/>
      <c r="U23" s="410"/>
      <c r="V23" s="75"/>
    </row>
    <row r="24" spans="1:22" s="42" customFormat="1" ht="15.75" customHeight="1" x14ac:dyDescent="0.2">
      <c r="A24" s="433"/>
      <c r="B24" s="435"/>
      <c r="C24" s="437">
        <v>3.4</v>
      </c>
      <c r="D24" s="430" t="s">
        <v>125</v>
      </c>
      <c r="E24" s="275" t="s">
        <v>126</v>
      </c>
      <c r="F24" s="70">
        <v>20</v>
      </c>
      <c r="G24" s="79">
        <f t="shared" si="3"/>
        <v>5</v>
      </c>
      <c r="H24" s="266"/>
      <c r="I24" s="411" t="s">
        <v>127</v>
      </c>
      <c r="J24" s="71">
        <v>5</v>
      </c>
      <c r="K24" s="408" t="s">
        <v>127</v>
      </c>
      <c r="L24" s="70">
        <v>5</v>
      </c>
      <c r="M24" s="408" t="s">
        <v>128</v>
      </c>
      <c r="N24" s="70">
        <v>5</v>
      </c>
      <c r="O24" s="408" t="s">
        <v>127</v>
      </c>
      <c r="P24" s="70">
        <v>5</v>
      </c>
      <c r="Q24" s="411" t="s">
        <v>89</v>
      </c>
      <c r="R24" s="70"/>
      <c r="S24" s="408" t="s">
        <v>129</v>
      </c>
      <c r="T24" s="70">
        <v>5</v>
      </c>
      <c r="U24" s="408" t="s">
        <v>128</v>
      </c>
      <c r="V24" s="72">
        <v>5</v>
      </c>
    </row>
    <row r="25" spans="1:22" s="42" customFormat="1" ht="17" x14ac:dyDescent="0.2">
      <c r="A25" s="433"/>
      <c r="B25" s="435"/>
      <c r="C25" s="438"/>
      <c r="D25" s="440"/>
      <c r="E25" s="259" t="s">
        <v>130</v>
      </c>
      <c r="F25" s="45">
        <v>15</v>
      </c>
      <c r="G25" s="43">
        <f t="shared" si="3"/>
        <v>3.75</v>
      </c>
      <c r="H25" s="260"/>
      <c r="I25" s="412"/>
      <c r="J25" s="64"/>
      <c r="K25" s="409"/>
      <c r="L25" s="45"/>
      <c r="M25" s="409"/>
      <c r="N25" s="45"/>
      <c r="O25" s="409"/>
      <c r="P25" s="45"/>
      <c r="Q25" s="412"/>
      <c r="R25" s="45"/>
      <c r="S25" s="409"/>
      <c r="T25" s="45"/>
      <c r="U25" s="409"/>
      <c r="V25" s="77"/>
    </row>
    <row r="26" spans="1:22" s="42" customFormat="1" ht="18" thickBot="1" x14ac:dyDescent="0.25">
      <c r="A26" s="433"/>
      <c r="B26" s="435"/>
      <c r="C26" s="439"/>
      <c r="D26" s="431"/>
      <c r="E26" s="274" t="s">
        <v>89</v>
      </c>
      <c r="F26" s="73">
        <v>0</v>
      </c>
      <c r="G26" s="81">
        <f t="shared" si="3"/>
        <v>0</v>
      </c>
      <c r="H26" s="270"/>
      <c r="I26" s="413"/>
      <c r="J26" s="74"/>
      <c r="K26" s="410"/>
      <c r="L26" s="73"/>
      <c r="M26" s="410"/>
      <c r="N26" s="73"/>
      <c r="O26" s="410"/>
      <c r="P26" s="73"/>
      <c r="Q26" s="413"/>
      <c r="R26" s="73">
        <v>0</v>
      </c>
      <c r="S26" s="410"/>
      <c r="T26" s="73"/>
      <c r="U26" s="410"/>
      <c r="V26" s="75"/>
    </row>
    <row r="27" spans="1:22" s="42" customFormat="1" ht="18.75" customHeight="1" x14ac:dyDescent="0.2">
      <c r="A27" s="433"/>
      <c r="B27" s="435"/>
      <c r="C27" s="437">
        <v>3.5</v>
      </c>
      <c r="D27" s="441" t="s">
        <v>131</v>
      </c>
      <c r="E27" s="275" t="s">
        <v>132</v>
      </c>
      <c r="F27" s="70">
        <v>20</v>
      </c>
      <c r="G27" s="79">
        <f t="shared" si="3"/>
        <v>5</v>
      </c>
      <c r="H27" s="266"/>
      <c r="I27" s="411" t="s">
        <v>133</v>
      </c>
      <c r="J27" s="71">
        <v>5</v>
      </c>
      <c r="K27" s="408" t="s">
        <v>134</v>
      </c>
      <c r="L27" s="70">
        <v>5</v>
      </c>
      <c r="M27" s="408" t="s">
        <v>135</v>
      </c>
      <c r="N27" s="70">
        <v>5</v>
      </c>
      <c r="O27" s="408" t="s">
        <v>136</v>
      </c>
      <c r="P27" s="70">
        <v>5</v>
      </c>
      <c r="Q27" s="411" t="s">
        <v>137</v>
      </c>
      <c r="R27" s="70"/>
      <c r="S27" s="408" t="s">
        <v>133</v>
      </c>
      <c r="T27" s="70">
        <v>5</v>
      </c>
      <c r="U27" s="408" t="s">
        <v>136</v>
      </c>
      <c r="V27" s="72">
        <v>5</v>
      </c>
    </row>
    <row r="28" spans="1:22" s="42" customFormat="1" ht="17" x14ac:dyDescent="0.2">
      <c r="A28" s="433"/>
      <c r="B28" s="435"/>
      <c r="C28" s="438"/>
      <c r="D28" s="442"/>
      <c r="E28" s="259" t="s">
        <v>138</v>
      </c>
      <c r="F28" s="45">
        <v>15</v>
      </c>
      <c r="G28" s="43">
        <f t="shared" si="3"/>
        <v>3.75</v>
      </c>
      <c r="H28" s="260"/>
      <c r="I28" s="412"/>
      <c r="J28" s="64"/>
      <c r="K28" s="409"/>
      <c r="L28" s="45"/>
      <c r="M28" s="409"/>
      <c r="N28" s="45"/>
      <c r="O28" s="409"/>
      <c r="P28" s="45"/>
      <c r="Q28" s="412"/>
      <c r="R28" s="45"/>
      <c r="S28" s="409"/>
      <c r="T28" s="45"/>
      <c r="U28" s="409"/>
      <c r="V28" s="77"/>
    </row>
    <row r="29" spans="1:22" s="42" customFormat="1" ht="18" thickBot="1" x14ac:dyDescent="0.25">
      <c r="A29" s="433"/>
      <c r="B29" s="435"/>
      <c r="C29" s="439"/>
      <c r="D29" s="443"/>
      <c r="E29" s="274" t="s">
        <v>139</v>
      </c>
      <c r="F29" s="73">
        <v>0</v>
      </c>
      <c r="G29" s="78">
        <f t="shared" si="3"/>
        <v>0</v>
      </c>
      <c r="H29" s="270"/>
      <c r="I29" s="413"/>
      <c r="J29" s="74"/>
      <c r="K29" s="410"/>
      <c r="L29" s="73"/>
      <c r="M29" s="410"/>
      <c r="N29" s="73"/>
      <c r="O29" s="410"/>
      <c r="P29" s="73"/>
      <c r="Q29" s="413"/>
      <c r="R29" s="73"/>
      <c r="S29" s="410"/>
      <c r="T29" s="73"/>
      <c r="U29" s="410"/>
      <c r="V29" s="75"/>
    </row>
    <row r="30" spans="1:22" s="42" customFormat="1" ht="18.75" customHeight="1" x14ac:dyDescent="0.2">
      <c r="A30" s="433"/>
      <c r="B30" s="435"/>
      <c r="C30" s="437">
        <v>3.6</v>
      </c>
      <c r="D30" s="430" t="s">
        <v>36</v>
      </c>
      <c r="E30" s="276" t="s">
        <v>140</v>
      </c>
      <c r="F30" s="70">
        <v>10</v>
      </c>
      <c r="G30" s="79">
        <f t="shared" si="3"/>
        <v>2.5</v>
      </c>
      <c r="H30" s="266"/>
      <c r="I30" s="411" t="s">
        <v>141</v>
      </c>
      <c r="J30" s="71">
        <v>2.5</v>
      </c>
      <c r="K30" s="408" t="s">
        <v>141</v>
      </c>
      <c r="L30" s="70">
        <v>2.5</v>
      </c>
      <c r="M30" s="408" t="s">
        <v>141</v>
      </c>
      <c r="N30" s="70">
        <v>2.5</v>
      </c>
      <c r="O30" s="408" t="s">
        <v>141</v>
      </c>
      <c r="P30" s="70">
        <v>2.5</v>
      </c>
      <c r="Q30" s="411" t="s">
        <v>141</v>
      </c>
      <c r="R30" s="70"/>
      <c r="S30" s="408" t="s">
        <v>141</v>
      </c>
      <c r="T30" s="70">
        <v>2.5</v>
      </c>
      <c r="U30" s="408" t="s">
        <v>141</v>
      </c>
      <c r="V30" s="72">
        <v>2.5</v>
      </c>
    </row>
    <row r="31" spans="1:22" s="42" customFormat="1" ht="18" thickBot="1" x14ac:dyDescent="0.25">
      <c r="A31" s="425"/>
      <c r="B31" s="436"/>
      <c r="C31" s="439"/>
      <c r="D31" s="431"/>
      <c r="E31" s="277" t="s">
        <v>142</v>
      </c>
      <c r="F31" s="73">
        <v>0</v>
      </c>
      <c r="G31" s="73">
        <f t="shared" si="3"/>
        <v>0</v>
      </c>
      <c r="H31" s="270"/>
      <c r="I31" s="413"/>
      <c r="J31" s="74"/>
      <c r="K31" s="410"/>
      <c r="L31" s="73"/>
      <c r="M31" s="410"/>
      <c r="N31" s="73"/>
      <c r="O31" s="410"/>
      <c r="P31" s="73"/>
      <c r="Q31" s="413"/>
      <c r="R31" s="73"/>
      <c r="S31" s="410"/>
      <c r="T31" s="73"/>
      <c r="U31" s="410"/>
      <c r="V31" s="75"/>
    </row>
    <row r="32" spans="1:22" s="42" customFormat="1" x14ac:dyDescent="0.2">
      <c r="A32" s="432" t="s">
        <v>79</v>
      </c>
      <c r="B32" s="432"/>
      <c r="C32" s="432"/>
      <c r="D32" s="432"/>
      <c r="E32" s="432"/>
      <c r="F32" s="96">
        <f>F24+F27+F30+F18+F21</f>
        <v>100</v>
      </c>
      <c r="G32" s="98">
        <f>G24+G27+G30+G18+G21</f>
        <v>25</v>
      </c>
      <c r="H32" s="260"/>
      <c r="I32" s="99"/>
      <c r="J32" s="97">
        <f t="shared" ref="J32:V32" si="4">SUM(J18:J31)</f>
        <v>18.75</v>
      </c>
      <c r="K32" s="99"/>
      <c r="L32" s="97">
        <f t="shared" si="4"/>
        <v>12.5</v>
      </c>
      <c r="M32" s="99"/>
      <c r="N32" s="97">
        <f t="shared" si="4"/>
        <v>18.75</v>
      </c>
      <c r="O32" s="99"/>
      <c r="P32" s="97">
        <f t="shared" si="4"/>
        <v>18.75</v>
      </c>
      <c r="Q32" s="99"/>
      <c r="R32" s="97">
        <f t="shared" si="4"/>
        <v>6.25</v>
      </c>
      <c r="S32" s="99"/>
      <c r="T32" s="97">
        <f t="shared" si="4"/>
        <v>25</v>
      </c>
      <c r="U32" s="99"/>
      <c r="V32" s="97">
        <f t="shared" si="4"/>
        <v>25</v>
      </c>
    </row>
    <row r="33" spans="1:22" ht="17" thickBot="1" x14ac:dyDescent="0.25">
      <c r="A33" s="418" t="s">
        <v>143</v>
      </c>
      <c r="B33" s="418"/>
      <c r="C33" s="418"/>
      <c r="D33" s="418"/>
      <c r="E33" s="418"/>
      <c r="F33" s="418"/>
      <c r="G33" s="418"/>
      <c r="H33" s="258"/>
      <c r="I33" s="447" t="s">
        <v>143</v>
      </c>
      <c r="J33" s="448"/>
      <c r="K33" s="448"/>
      <c r="L33" s="448"/>
      <c r="M33" s="448"/>
      <c r="N33" s="448"/>
      <c r="O33" s="448"/>
      <c r="P33" s="448"/>
      <c r="Q33" s="448"/>
      <c r="R33" s="448"/>
      <c r="S33" s="448"/>
      <c r="T33" s="448"/>
      <c r="U33" s="448"/>
      <c r="V33" s="449"/>
    </row>
    <row r="34" spans="1:22" ht="17" x14ac:dyDescent="0.2">
      <c r="A34" s="444">
        <v>4</v>
      </c>
      <c r="B34" s="434" t="s">
        <v>144</v>
      </c>
      <c r="C34" s="437">
        <v>4.0999999999999996</v>
      </c>
      <c r="D34" s="430" t="s">
        <v>145</v>
      </c>
      <c r="E34" s="275" t="s">
        <v>146</v>
      </c>
      <c r="F34" s="70">
        <v>25</v>
      </c>
      <c r="G34" s="70">
        <f>F34/$F$46*30</f>
        <v>7.5</v>
      </c>
      <c r="H34" s="278"/>
      <c r="I34" s="450" t="s">
        <v>147</v>
      </c>
      <c r="J34" s="83">
        <v>7.5</v>
      </c>
      <c r="K34" s="405" t="s">
        <v>147</v>
      </c>
      <c r="L34" s="83">
        <v>7.5</v>
      </c>
      <c r="M34" s="405" t="s">
        <v>147</v>
      </c>
      <c r="N34" s="84">
        <v>7.5</v>
      </c>
      <c r="O34" s="405" t="s">
        <v>147</v>
      </c>
      <c r="P34" s="83">
        <v>7.5</v>
      </c>
      <c r="Q34" s="405" t="s">
        <v>141</v>
      </c>
      <c r="R34" s="83">
        <v>7.5</v>
      </c>
      <c r="S34" s="405" t="s">
        <v>147</v>
      </c>
      <c r="T34" s="84">
        <v>7.5</v>
      </c>
      <c r="U34" s="405" t="s">
        <v>147</v>
      </c>
      <c r="V34" s="85">
        <v>7.5</v>
      </c>
    </row>
    <row r="35" spans="1:22" ht="17" x14ac:dyDescent="0.2">
      <c r="A35" s="445"/>
      <c r="B35" s="435"/>
      <c r="C35" s="438"/>
      <c r="D35" s="440"/>
      <c r="E35" s="259" t="s">
        <v>148</v>
      </c>
      <c r="F35" s="45">
        <v>15</v>
      </c>
      <c r="G35" s="45">
        <f t="shared" ref="G35:G45" si="5">F35/$F$46*30</f>
        <v>4.5</v>
      </c>
      <c r="H35" s="258"/>
      <c r="I35" s="451"/>
      <c r="J35" s="51"/>
      <c r="K35" s="406"/>
      <c r="L35" s="279"/>
      <c r="M35" s="406"/>
      <c r="N35" s="67"/>
      <c r="O35" s="406"/>
      <c r="P35" s="51"/>
      <c r="Q35" s="406"/>
      <c r="R35" s="51"/>
      <c r="S35" s="406"/>
      <c r="T35" s="67"/>
      <c r="U35" s="406"/>
      <c r="V35" s="86"/>
    </row>
    <row r="36" spans="1:22" ht="18" thickBot="1" x14ac:dyDescent="0.25">
      <c r="A36" s="445"/>
      <c r="B36" s="435"/>
      <c r="C36" s="439"/>
      <c r="D36" s="431"/>
      <c r="E36" s="274" t="s">
        <v>149</v>
      </c>
      <c r="F36" s="73">
        <v>0</v>
      </c>
      <c r="G36" s="73">
        <f t="shared" si="5"/>
        <v>0</v>
      </c>
      <c r="H36" s="280"/>
      <c r="I36" s="452"/>
      <c r="J36" s="87"/>
      <c r="K36" s="407"/>
      <c r="L36" s="87"/>
      <c r="M36" s="407"/>
      <c r="N36" s="88"/>
      <c r="O36" s="407"/>
      <c r="P36" s="87"/>
      <c r="Q36" s="407"/>
      <c r="R36" s="87"/>
      <c r="S36" s="407"/>
      <c r="T36" s="88"/>
      <c r="U36" s="407"/>
      <c r="V36" s="89"/>
    </row>
    <row r="37" spans="1:22" ht="15.75" customHeight="1" x14ac:dyDescent="0.2">
      <c r="A37" s="445"/>
      <c r="B37" s="435"/>
      <c r="C37" s="437">
        <v>4.2</v>
      </c>
      <c r="D37" s="430" t="s">
        <v>150</v>
      </c>
      <c r="E37" s="275" t="s">
        <v>151</v>
      </c>
      <c r="F37" s="70">
        <v>20</v>
      </c>
      <c r="G37" s="70">
        <f t="shared" si="5"/>
        <v>6</v>
      </c>
      <c r="H37" s="278"/>
      <c r="I37" s="411" t="s">
        <v>152</v>
      </c>
      <c r="J37" s="70"/>
      <c r="K37" s="408" t="s">
        <v>152</v>
      </c>
      <c r="L37" s="70"/>
      <c r="M37" s="405" t="s">
        <v>152</v>
      </c>
      <c r="N37" s="84"/>
      <c r="O37" s="405" t="s">
        <v>152</v>
      </c>
      <c r="P37" s="83"/>
      <c r="Q37" s="405" t="s">
        <v>152</v>
      </c>
      <c r="R37" s="83"/>
      <c r="S37" s="405" t="s">
        <v>152</v>
      </c>
      <c r="T37" s="84"/>
      <c r="U37" s="405" t="s">
        <v>152</v>
      </c>
      <c r="V37" s="85"/>
    </row>
    <row r="38" spans="1:22" ht="17" x14ac:dyDescent="0.2">
      <c r="A38" s="445"/>
      <c r="B38" s="435"/>
      <c r="C38" s="438"/>
      <c r="D38" s="440"/>
      <c r="E38" s="259" t="s">
        <v>152</v>
      </c>
      <c r="F38" s="45">
        <v>10</v>
      </c>
      <c r="G38" s="45">
        <f t="shared" si="5"/>
        <v>3</v>
      </c>
      <c r="H38" s="258"/>
      <c r="I38" s="412"/>
      <c r="J38" s="45">
        <v>3</v>
      </c>
      <c r="K38" s="409"/>
      <c r="L38" s="45">
        <v>3</v>
      </c>
      <c r="M38" s="406"/>
      <c r="N38" s="67">
        <v>3</v>
      </c>
      <c r="O38" s="406"/>
      <c r="P38" s="51">
        <v>3</v>
      </c>
      <c r="Q38" s="406"/>
      <c r="R38" s="51">
        <v>3</v>
      </c>
      <c r="S38" s="406"/>
      <c r="T38" s="67">
        <v>3</v>
      </c>
      <c r="U38" s="406"/>
      <c r="V38" s="86">
        <v>3</v>
      </c>
    </row>
    <row r="39" spans="1:22" ht="18" thickBot="1" x14ac:dyDescent="0.25">
      <c r="A39" s="445"/>
      <c r="B39" s="435"/>
      <c r="C39" s="439"/>
      <c r="D39" s="431"/>
      <c r="E39" s="274" t="s">
        <v>153</v>
      </c>
      <c r="F39" s="73">
        <v>0</v>
      </c>
      <c r="G39" s="73">
        <f t="shared" si="5"/>
        <v>0</v>
      </c>
      <c r="H39" s="280"/>
      <c r="I39" s="413"/>
      <c r="J39" s="73"/>
      <c r="K39" s="410"/>
      <c r="L39" s="73"/>
      <c r="M39" s="407"/>
      <c r="N39" s="88"/>
      <c r="O39" s="407"/>
      <c r="P39" s="87"/>
      <c r="Q39" s="407"/>
      <c r="R39" s="87"/>
      <c r="S39" s="407"/>
      <c r="T39" s="88"/>
      <c r="U39" s="407"/>
      <c r="V39" s="89"/>
    </row>
    <row r="40" spans="1:22" ht="17" x14ac:dyDescent="0.2">
      <c r="A40" s="445"/>
      <c r="B40" s="435"/>
      <c r="C40" s="437">
        <v>4.3</v>
      </c>
      <c r="D40" s="430" t="s">
        <v>154</v>
      </c>
      <c r="E40" s="275" t="s">
        <v>155</v>
      </c>
      <c r="F40" s="70">
        <v>25</v>
      </c>
      <c r="G40" s="70">
        <f t="shared" si="5"/>
        <v>7.5</v>
      </c>
      <c r="H40" s="278"/>
      <c r="I40" s="411" t="s">
        <v>156</v>
      </c>
      <c r="J40" s="70">
        <v>7.5</v>
      </c>
      <c r="K40" s="408" t="s">
        <v>156</v>
      </c>
      <c r="L40" s="70">
        <v>7.5</v>
      </c>
      <c r="M40" s="405" t="s">
        <v>156</v>
      </c>
      <c r="N40" s="84">
        <v>7.5</v>
      </c>
      <c r="O40" s="405" t="s">
        <v>156</v>
      </c>
      <c r="P40" s="83">
        <v>7.5</v>
      </c>
      <c r="Q40" s="405" t="s">
        <v>89</v>
      </c>
      <c r="R40" s="83"/>
      <c r="S40" s="405" t="s">
        <v>156</v>
      </c>
      <c r="T40" s="84">
        <v>7.5</v>
      </c>
      <c r="U40" s="405" t="s">
        <v>156</v>
      </c>
      <c r="V40" s="85">
        <v>7.5</v>
      </c>
    </row>
    <row r="41" spans="1:22" ht="18" thickBot="1" x14ac:dyDescent="0.25">
      <c r="A41" s="445"/>
      <c r="B41" s="435"/>
      <c r="C41" s="439"/>
      <c r="D41" s="431"/>
      <c r="E41" s="274" t="s">
        <v>157</v>
      </c>
      <c r="F41" s="73">
        <v>0</v>
      </c>
      <c r="G41" s="73">
        <f t="shared" si="5"/>
        <v>0</v>
      </c>
      <c r="H41" s="280"/>
      <c r="I41" s="413"/>
      <c r="J41" s="73"/>
      <c r="K41" s="410"/>
      <c r="L41" s="73"/>
      <c r="M41" s="407"/>
      <c r="N41" s="88"/>
      <c r="O41" s="407"/>
      <c r="P41" s="87"/>
      <c r="Q41" s="407"/>
      <c r="R41" s="87">
        <v>0</v>
      </c>
      <c r="S41" s="407"/>
      <c r="T41" s="88"/>
      <c r="U41" s="407"/>
      <c r="V41" s="89"/>
    </row>
    <row r="42" spans="1:22" ht="34" x14ac:dyDescent="0.2">
      <c r="A42" s="445"/>
      <c r="B42" s="435"/>
      <c r="C42" s="437">
        <v>4.4000000000000004</v>
      </c>
      <c r="D42" s="430" t="s">
        <v>158</v>
      </c>
      <c r="E42" s="275" t="s">
        <v>159</v>
      </c>
      <c r="F42" s="70">
        <v>20</v>
      </c>
      <c r="G42" s="70">
        <f t="shared" si="5"/>
        <v>6</v>
      </c>
      <c r="H42" s="278"/>
      <c r="I42" s="411" t="s">
        <v>160</v>
      </c>
      <c r="J42" s="70"/>
      <c r="K42" s="408" t="s">
        <v>156</v>
      </c>
      <c r="L42" s="70">
        <v>6</v>
      </c>
      <c r="M42" s="405" t="s">
        <v>156</v>
      </c>
      <c r="N42" s="84">
        <v>6</v>
      </c>
      <c r="O42" s="405" t="s">
        <v>156</v>
      </c>
      <c r="P42" s="83">
        <v>6</v>
      </c>
      <c r="Q42" s="405" t="s">
        <v>89</v>
      </c>
      <c r="R42" s="83"/>
      <c r="S42" s="405" t="s">
        <v>156</v>
      </c>
      <c r="T42" s="84">
        <v>6</v>
      </c>
      <c r="U42" s="405" t="s">
        <v>156</v>
      </c>
      <c r="V42" s="85">
        <v>6</v>
      </c>
    </row>
    <row r="43" spans="1:22" ht="18" thickBot="1" x14ac:dyDescent="0.25">
      <c r="A43" s="445"/>
      <c r="B43" s="435"/>
      <c r="C43" s="439"/>
      <c r="D43" s="431"/>
      <c r="E43" s="274" t="s">
        <v>160</v>
      </c>
      <c r="F43" s="73">
        <v>0</v>
      </c>
      <c r="G43" s="73">
        <f t="shared" si="5"/>
        <v>0</v>
      </c>
      <c r="H43" s="280"/>
      <c r="I43" s="413"/>
      <c r="J43" s="73"/>
      <c r="K43" s="410"/>
      <c r="L43" s="73"/>
      <c r="M43" s="407"/>
      <c r="N43" s="88"/>
      <c r="O43" s="407"/>
      <c r="P43" s="87"/>
      <c r="Q43" s="407"/>
      <c r="R43" s="87">
        <v>0</v>
      </c>
      <c r="S43" s="407"/>
      <c r="T43" s="88"/>
      <c r="U43" s="407"/>
      <c r="V43" s="89"/>
    </row>
    <row r="44" spans="1:22" ht="27" customHeight="1" x14ac:dyDescent="0.2">
      <c r="A44" s="445"/>
      <c r="B44" s="435"/>
      <c r="C44" s="437">
        <v>4.5</v>
      </c>
      <c r="D44" s="430" t="s">
        <v>50</v>
      </c>
      <c r="E44" s="275" t="s">
        <v>141</v>
      </c>
      <c r="F44" s="70">
        <v>10</v>
      </c>
      <c r="G44" s="70">
        <f t="shared" si="5"/>
        <v>3</v>
      </c>
      <c r="H44" s="278"/>
      <c r="I44" s="411" t="s">
        <v>141</v>
      </c>
      <c r="J44" s="70">
        <v>3</v>
      </c>
      <c r="K44" s="408" t="s">
        <v>141</v>
      </c>
      <c r="L44" s="70">
        <v>3</v>
      </c>
      <c r="M44" s="405" t="s">
        <v>141</v>
      </c>
      <c r="N44" s="84">
        <v>3</v>
      </c>
      <c r="O44" s="405" t="s">
        <v>141</v>
      </c>
      <c r="P44" s="83">
        <v>3</v>
      </c>
      <c r="Q44" s="408" t="s">
        <v>161</v>
      </c>
      <c r="R44" s="83"/>
      <c r="S44" s="405" t="s">
        <v>141</v>
      </c>
      <c r="T44" s="84">
        <v>3</v>
      </c>
      <c r="U44" s="405" t="s">
        <v>141</v>
      </c>
      <c r="V44" s="85">
        <v>3</v>
      </c>
    </row>
    <row r="45" spans="1:22" ht="27" customHeight="1" thickBot="1" x14ac:dyDescent="0.25">
      <c r="A45" s="446"/>
      <c r="B45" s="436"/>
      <c r="C45" s="439"/>
      <c r="D45" s="431"/>
      <c r="E45" s="274" t="s">
        <v>89</v>
      </c>
      <c r="F45" s="73">
        <v>0</v>
      </c>
      <c r="G45" s="73">
        <f t="shared" si="5"/>
        <v>0</v>
      </c>
      <c r="H45" s="280"/>
      <c r="I45" s="413"/>
      <c r="J45" s="267"/>
      <c r="K45" s="410"/>
      <c r="L45" s="73"/>
      <c r="M45" s="407"/>
      <c r="N45" s="88"/>
      <c r="O45" s="407"/>
      <c r="P45" s="87"/>
      <c r="Q45" s="410"/>
      <c r="R45" s="87"/>
      <c r="S45" s="407"/>
      <c r="T45" s="88"/>
      <c r="U45" s="407"/>
      <c r="V45" s="89"/>
    </row>
    <row r="46" spans="1:22" x14ac:dyDescent="0.2">
      <c r="A46" s="432" t="s">
        <v>79</v>
      </c>
      <c r="B46" s="432"/>
      <c r="C46" s="432"/>
      <c r="D46" s="432"/>
      <c r="E46" s="432"/>
      <c r="F46" s="96">
        <f>F34+F37+F40+F42+F44</f>
        <v>100</v>
      </c>
      <c r="G46" s="96">
        <f>G34+G37+G40+G42+G44</f>
        <v>30</v>
      </c>
      <c r="H46" s="258"/>
      <c r="I46" s="99"/>
      <c r="J46" s="97">
        <f>SUM(J34:J45)</f>
        <v>21</v>
      </c>
      <c r="K46" s="99"/>
      <c r="L46" s="97">
        <f>SUM(L34:L45)</f>
        <v>27</v>
      </c>
      <c r="M46" s="99"/>
      <c r="N46" s="97">
        <f t="shared" ref="N46:V46" si="6">SUM(N34:N45)</f>
        <v>27</v>
      </c>
      <c r="O46" s="99"/>
      <c r="P46" s="97">
        <f t="shared" si="6"/>
        <v>27</v>
      </c>
      <c r="Q46" s="99"/>
      <c r="R46" s="97">
        <f t="shared" si="6"/>
        <v>10.5</v>
      </c>
      <c r="S46" s="99"/>
      <c r="T46" s="97">
        <f t="shared" si="6"/>
        <v>27</v>
      </c>
      <c r="U46" s="99"/>
      <c r="V46" s="97">
        <f t="shared" si="6"/>
        <v>27</v>
      </c>
    </row>
    <row r="47" spans="1:22" ht="17" thickBot="1" x14ac:dyDescent="0.25">
      <c r="A47" s="418" t="s">
        <v>162</v>
      </c>
      <c r="B47" s="418"/>
      <c r="C47" s="418"/>
      <c r="D47" s="418"/>
      <c r="E47" s="418"/>
      <c r="F47" s="418"/>
      <c r="G47" s="418"/>
      <c r="H47" s="258"/>
      <c r="I47" s="418" t="s">
        <v>162</v>
      </c>
      <c r="J47" s="418"/>
      <c r="K47" s="418"/>
      <c r="L47" s="418"/>
      <c r="M47" s="418"/>
      <c r="N47" s="418"/>
      <c r="O47" s="418"/>
      <c r="P47" s="418"/>
      <c r="Q47" s="418"/>
      <c r="R47" s="418"/>
      <c r="S47" s="418"/>
      <c r="T47" s="418"/>
      <c r="U47" s="418"/>
      <c r="V47" s="418"/>
    </row>
    <row r="48" spans="1:22" ht="40.5" customHeight="1" x14ac:dyDescent="0.2">
      <c r="A48" s="90">
        <v>5</v>
      </c>
      <c r="B48" s="91" t="s">
        <v>163</v>
      </c>
      <c r="C48" s="263">
        <v>5.0999999999999996</v>
      </c>
      <c r="D48" s="264" t="s">
        <v>164</v>
      </c>
      <c r="E48" s="264" t="s">
        <v>165</v>
      </c>
      <c r="F48" s="70">
        <v>100</v>
      </c>
      <c r="G48" s="84">
        <f>F48/F50*5</f>
        <v>5</v>
      </c>
      <c r="H48" s="278"/>
      <c r="I48" s="411" t="s">
        <v>166</v>
      </c>
      <c r="J48" s="263"/>
      <c r="K48" s="408" t="s">
        <v>167</v>
      </c>
      <c r="L48" s="70">
        <v>5</v>
      </c>
      <c r="M48" s="408" t="s">
        <v>168</v>
      </c>
      <c r="N48" s="264"/>
      <c r="O48" s="408" t="s">
        <v>169</v>
      </c>
      <c r="P48" s="281"/>
      <c r="Q48" s="92" t="s">
        <v>89</v>
      </c>
      <c r="R48" s="282"/>
      <c r="S48" s="93" t="s">
        <v>170</v>
      </c>
      <c r="T48" s="70">
        <v>5</v>
      </c>
      <c r="U48" s="94" t="s">
        <v>89</v>
      </c>
      <c r="V48" s="283"/>
    </row>
    <row r="49" spans="1:22" ht="18" thickBot="1" x14ac:dyDescent="0.25">
      <c r="A49" s="95"/>
      <c r="B49" s="88"/>
      <c r="C49" s="267"/>
      <c r="D49" s="268"/>
      <c r="E49" s="284" t="s">
        <v>171</v>
      </c>
      <c r="F49" s="73">
        <v>0</v>
      </c>
      <c r="G49" s="88">
        <f>F49/F50*5</f>
        <v>0</v>
      </c>
      <c r="H49" s="280"/>
      <c r="I49" s="413"/>
      <c r="J49" s="267"/>
      <c r="K49" s="410"/>
      <c r="L49" s="267"/>
      <c r="M49" s="410"/>
      <c r="N49" s="268"/>
      <c r="O49" s="410"/>
      <c r="P49" s="285"/>
      <c r="Q49" s="285"/>
      <c r="R49" s="285"/>
      <c r="S49" s="268"/>
      <c r="T49" s="268"/>
      <c r="U49" s="268"/>
      <c r="V49" s="89">
        <v>0</v>
      </c>
    </row>
    <row r="50" spans="1:22" x14ac:dyDescent="0.2">
      <c r="A50" s="432" t="s">
        <v>79</v>
      </c>
      <c r="B50" s="432"/>
      <c r="C50" s="432"/>
      <c r="D50" s="432"/>
      <c r="E50" s="432"/>
      <c r="F50" s="96">
        <f>F48</f>
        <v>100</v>
      </c>
      <c r="G50" s="96">
        <f>G48</f>
        <v>5</v>
      </c>
      <c r="H50" s="258"/>
      <c r="I50" s="99"/>
      <c r="J50" s="97">
        <f>SUM(J48:J49)</f>
        <v>0</v>
      </c>
      <c r="K50" s="99"/>
      <c r="L50" s="97">
        <f t="shared" ref="L50:V50" si="7">SUM(L48:L49)</f>
        <v>5</v>
      </c>
      <c r="M50" s="99"/>
      <c r="N50" s="97">
        <f t="shared" si="7"/>
        <v>0</v>
      </c>
      <c r="O50" s="99"/>
      <c r="P50" s="97">
        <f>SUM(P48:P49)</f>
        <v>0</v>
      </c>
      <c r="Q50" s="99"/>
      <c r="R50" s="97">
        <f t="shared" si="7"/>
        <v>0</v>
      </c>
      <c r="S50" s="99"/>
      <c r="T50" s="97">
        <f t="shared" si="7"/>
        <v>5</v>
      </c>
      <c r="U50" s="99"/>
      <c r="V50" s="97">
        <f t="shared" si="7"/>
        <v>0</v>
      </c>
    </row>
    <row r="51" spans="1:22" ht="17" x14ac:dyDescent="0.2">
      <c r="A51" s="56"/>
      <c r="B51" s="56"/>
      <c r="C51" s="56"/>
      <c r="D51" s="56"/>
      <c r="E51" s="56" t="s">
        <v>172</v>
      </c>
      <c r="F51" s="260"/>
      <c r="G51" s="49">
        <f>G7+G16+G32+G46+G50</f>
        <v>100</v>
      </c>
      <c r="H51" s="258"/>
      <c r="I51" s="53"/>
      <c r="J51" s="53">
        <f>J7+J16+J32+J46+J50</f>
        <v>48.25</v>
      </c>
      <c r="K51" s="53"/>
      <c r="L51" s="53">
        <f>L7+L16+L32+L46+L50</f>
        <v>49.5</v>
      </c>
      <c r="M51" s="53"/>
      <c r="N51" s="53">
        <f>N7+N16+N32+N46+N50</f>
        <v>80.75</v>
      </c>
      <c r="O51" s="53"/>
      <c r="P51" s="53">
        <f>P7+P16+P32+P46+P50</f>
        <v>55.75</v>
      </c>
      <c r="Q51" s="53"/>
      <c r="R51" s="53">
        <f>R7+R16+R32+R46+R50</f>
        <v>24.25</v>
      </c>
      <c r="S51" s="53"/>
      <c r="T51" s="53">
        <f>T7+T16+T32+T46+T50</f>
        <v>97</v>
      </c>
      <c r="U51" s="53"/>
      <c r="V51" s="53">
        <f>V7+V16+V32+V46+V50</f>
        <v>92</v>
      </c>
    </row>
    <row r="52" spans="1:22" ht="17" x14ac:dyDescent="0.2">
      <c r="A52" s="56"/>
      <c r="B52" s="56"/>
      <c r="C52" s="56"/>
      <c r="D52" s="56"/>
      <c r="E52" s="56" t="s">
        <v>173</v>
      </c>
      <c r="F52" s="260"/>
      <c r="G52" s="260">
        <v>70</v>
      </c>
      <c r="H52" s="258"/>
      <c r="I52" s="57"/>
      <c r="J52" s="57">
        <f>J51/$G$51*70</f>
        <v>33.774999999999999</v>
      </c>
      <c r="K52" s="57"/>
      <c r="L52" s="57">
        <f>L51/$G$51*70</f>
        <v>34.65</v>
      </c>
      <c r="M52" s="57"/>
      <c r="N52" s="57">
        <f>N51/$G$51*70</f>
        <v>56.524999999999999</v>
      </c>
      <c r="O52" s="57"/>
      <c r="P52" s="57">
        <f>P51/$G$51*70</f>
        <v>39.024999999999999</v>
      </c>
      <c r="Q52" s="57"/>
      <c r="R52" s="57">
        <f>R51/$G$51*70</f>
        <v>16.974999999999998</v>
      </c>
      <c r="S52" s="57"/>
      <c r="T52" s="57">
        <f>T51/$G$51*70</f>
        <v>67.899999999999991</v>
      </c>
      <c r="U52" s="57"/>
      <c r="V52" s="57">
        <f>V51/$G$51*70</f>
        <v>64.400000000000006</v>
      </c>
    </row>
    <row r="53" spans="1:22" ht="17" x14ac:dyDescent="0.2">
      <c r="A53" s="56"/>
      <c r="B53" s="56"/>
      <c r="C53" s="56"/>
      <c r="D53" s="56"/>
      <c r="E53" s="56" t="s">
        <v>174</v>
      </c>
      <c r="F53" s="260"/>
      <c r="G53" s="260"/>
      <c r="H53" s="258"/>
      <c r="I53" s="58"/>
      <c r="J53" s="58">
        <f>J52/$G$52</f>
        <v>0.48249999999999998</v>
      </c>
      <c r="K53" s="58"/>
      <c r="L53" s="58">
        <f>L52/$G$52</f>
        <v>0.495</v>
      </c>
      <c r="M53" s="58"/>
      <c r="N53" s="68">
        <f>N52/$G$52</f>
        <v>0.8075</v>
      </c>
      <c r="O53" s="58"/>
      <c r="P53" s="58">
        <f>P52/$G$52</f>
        <v>0.5575</v>
      </c>
      <c r="Q53" s="58"/>
      <c r="R53" s="58">
        <f>R52/$G$52</f>
        <v>0.24249999999999997</v>
      </c>
      <c r="S53" s="58"/>
      <c r="T53" s="68">
        <f>T52/$G$52</f>
        <v>0.96999999999999986</v>
      </c>
      <c r="U53" s="58"/>
      <c r="V53" s="68">
        <f>V52/$G$52</f>
        <v>0.92</v>
      </c>
    </row>
    <row r="54" spans="1:22" ht="17" x14ac:dyDescent="0.2">
      <c r="A54" s="56"/>
      <c r="B54" s="56"/>
      <c r="C54" s="56"/>
      <c r="D54" s="56"/>
      <c r="E54" s="56" t="s">
        <v>175</v>
      </c>
      <c r="F54" s="260"/>
      <c r="G54" s="260"/>
      <c r="H54" s="258"/>
      <c r="I54" s="57"/>
      <c r="J54" s="57"/>
      <c r="K54" s="57"/>
      <c r="L54" s="57"/>
      <c r="M54" s="57"/>
      <c r="N54" s="57"/>
      <c r="O54" s="57"/>
      <c r="P54" s="57"/>
      <c r="Q54" s="57"/>
      <c r="R54" s="57"/>
      <c r="S54" s="57"/>
      <c r="T54" s="57"/>
      <c r="U54" s="57"/>
      <c r="V54" s="57"/>
    </row>
    <row r="55" spans="1:22" x14ac:dyDescent="0.2">
      <c r="A55" s="56"/>
      <c r="B55" s="56"/>
      <c r="C55" s="56"/>
      <c r="D55" s="56"/>
      <c r="E55" s="56"/>
      <c r="F55" s="260"/>
      <c r="G55" s="260"/>
      <c r="H55" s="258"/>
      <c r="I55" s="57"/>
      <c r="J55" s="57"/>
      <c r="K55" s="57"/>
      <c r="L55" s="57"/>
      <c r="M55" s="57"/>
      <c r="N55" s="57"/>
      <c r="O55" s="57"/>
      <c r="P55" s="57"/>
      <c r="Q55" s="57"/>
      <c r="R55" s="57"/>
      <c r="S55" s="57"/>
      <c r="T55" s="57"/>
      <c r="U55" s="57"/>
      <c r="V55" s="57"/>
    </row>
    <row r="56" spans="1:22" ht="51" x14ac:dyDescent="0.2">
      <c r="C56" s="260"/>
      <c r="D56" s="261"/>
      <c r="E56" s="258"/>
      <c r="F56" s="262"/>
      <c r="G56" s="262"/>
      <c r="H56" s="258"/>
      <c r="I56" s="286" t="s">
        <v>176</v>
      </c>
      <c r="J56" s="257"/>
      <c r="K56" s="286" t="s">
        <v>177</v>
      </c>
      <c r="L56" s="286"/>
      <c r="M56" s="286" t="s">
        <v>178</v>
      </c>
      <c r="N56" s="286"/>
      <c r="O56" s="286" t="s">
        <v>179</v>
      </c>
      <c r="P56" s="286"/>
      <c r="Q56" s="286" t="s">
        <v>180</v>
      </c>
      <c r="R56" s="286"/>
      <c r="S56" s="286" t="s">
        <v>181</v>
      </c>
      <c r="T56" s="286"/>
      <c r="U56" s="286"/>
      <c r="V56" s="286" t="s">
        <v>182</v>
      </c>
    </row>
    <row r="57" spans="1:22" x14ac:dyDescent="0.2">
      <c r="B57" s="47" t="s">
        <v>183</v>
      </c>
      <c r="C57" s="260"/>
      <c r="D57" s="261"/>
      <c r="E57" s="258"/>
      <c r="F57" s="287"/>
      <c r="G57" s="258"/>
      <c r="H57" s="258"/>
      <c r="I57" s="258"/>
      <c r="J57" s="258"/>
      <c r="K57" s="258"/>
      <c r="L57" s="258"/>
      <c r="M57" s="258"/>
      <c r="N57" s="258"/>
      <c r="O57" s="258"/>
      <c r="P57" s="258"/>
      <c r="Q57" s="258"/>
      <c r="R57" s="258"/>
      <c r="S57" s="258"/>
      <c r="T57" s="258"/>
      <c r="U57" s="258"/>
      <c r="V57" s="258"/>
    </row>
    <row r="58" spans="1:22" x14ac:dyDescent="0.2">
      <c r="C58" s="260"/>
      <c r="D58" s="261"/>
      <c r="E58" s="258"/>
      <c r="F58" s="262"/>
      <c r="G58" s="262"/>
      <c r="H58" s="258"/>
      <c r="I58" s="257" t="s">
        <v>184</v>
      </c>
      <c r="J58" s="257"/>
      <c r="K58" s="257"/>
      <c r="L58" s="257"/>
      <c r="M58" s="257" t="s">
        <v>185</v>
      </c>
      <c r="N58" s="257"/>
      <c r="O58" s="257" t="s">
        <v>186</v>
      </c>
      <c r="P58" s="257"/>
      <c r="Q58" s="257" t="s">
        <v>187</v>
      </c>
      <c r="R58" s="257"/>
      <c r="S58" s="257" t="s">
        <v>188</v>
      </c>
      <c r="T58" s="257"/>
      <c r="U58" s="257"/>
      <c r="V58" s="257" t="s">
        <v>189</v>
      </c>
    </row>
    <row r="59" spans="1:22" ht="45" customHeight="1" x14ac:dyDescent="0.2">
      <c r="C59" s="260"/>
      <c r="D59" s="261"/>
      <c r="E59" s="258"/>
      <c r="F59" s="262"/>
      <c r="G59" s="262"/>
      <c r="H59" s="258"/>
      <c r="I59" s="257"/>
      <c r="J59" s="257"/>
      <c r="K59" s="257"/>
      <c r="L59" s="257"/>
      <c r="M59" s="257"/>
      <c r="N59" s="257"/>
      <c r="O59" s="257"/>
      <c r="P59" s="257"/>
      <c r="Q59" s="257"/>
      <c r="R59" s="257"/>
      <c r="S59" s="257"/>
      <c r="T59" s="257"/>
      <c r="U59" s="257"/>
      <c r="V59" s="257"/>
    </row>
    <row r="64" spans="1:22" ht="17" x14ac:dyDescent="0.2">
      <c r="C64" s="260"/>
      <c r="D64" s="261" t="s">
        <v>190</v>
      </c>
      <c r="E64" s="258"/>
      <c r="F64" s="262"/>
      <c r="G64" s="262"/>
      <c r="H64" s="258"/>
      <c r="I64" s="257"/>
      <c r="J64" s="257"/>
      <c r="K64" s="257"/>
      <c r="L64" s="257"/>
      <c r="M64" s="257"/>
      <c r="N64" s="257"/>
      <c r="O64" s="257"/>
      <c r="P64" s="257"/>
      <c r="Q64" s="257"/>
      <c r="R64" s="257"/>
      <c r="S64" s="257"/>
      <c r="T64" s="257"/>
      <c r="U64" s="257"/>
      <c r="V64" s="257"/>
    </row>
  </sheetData>
  <mergeCells count="153">
    <mergeCell ref="A33:G33"/>
    <mergeCell ref="I33:V33"/>
    <mergeCell ref="I48:I49"/>
    <mergeCell ref="I5:I6"/>
    <mergeCell ref="K9:K12"/>
    <mergeCell ref="K13:K15"/>
    <mergeCell ref="K18:K20"/>
    <mergeCell ref="K21:K23"/>
    <mergeCell ref="K24:K26"/>
    <mergeCell ref="K27:K29"/>
    <mergeCell ref="K30:K31"/>
    <mergeCell ref="K34:K36"/>
    <mergeCell ref="I34:I36"/>
    <mergeCell ref="I37:I39"/>
    <mergeCell ref="I40:I41"/>
    <mergeCell ref="I42:I43"/>
    <mergeCell ref="I44:I45"/>
    <mergeCell ref="K5:K6"/>
    <mergeCell ref="K48:K49"/>
    <mergeCell ref="S5:S6"/>
    <mergeCell ref="S9:S12"/>
    <mergeCell ref="S13:S15"/>
    <mergeCell ref="S18:S20"/>
    <mergeCell ref="S21:S23"/>
    <mergeCell ref="A34:A45"/>
    <mergeCell ref="B34:B45"/>
    <mergeCell ref="C34:C36"/>
    <mergeCell ref="D34:D36"/>
    <mergeCell ref="C37:C39"/>
    <mergeCell ref="D37:D39"/>
    <mergeCell ref="C40:C41"/>
    <mergeCell ref="D40:D41"/>
    <mergeCell ref="A50:E50"/>
    <mergeCell ref="C42:C43"/>
    <mergeCell ref="D42:D43"/>
    <mergeCell ref="C44:C45"/>
    <mergeCell ref="D44:D45"/>
    <mergeCell ref="A46:E46"/>
    <mergeCell ref="A47:G47"/>
    <mergeCell ref="A32:E32"/>
    <mergeCell ref="A16:E16"/>
    <mergeCell ref="A17:G17"/>
    <mergeCell ref="I17:V17"/>
    <mergeCell ref="A18:A31"/>
    <mergeCell ref="B18:B31"/>
    <mergeCell ref="C18:C20"/>
    <mergeCell ref="D18:D20"/>
    <mergeCell ref="C21:C23"/>
    <mergeCell ref="D21:D23"/>
    <mergeCell ref="C24:C26"/>
    <mergeCell ref="M18:M20"/>
    <mergeCell ref="M21:M23"/>
    <mergeCell ref="M24:M26"/>
    <mergeCell ref="M27:M29"/>
    <mergeCell ref="S24:S26"/>
    <mergeCell ref="D24:D26"/>
    <mergeCell ref="C27:C29"/>
    <mergeCell ref="D27:D29"/>
    <mergeCell ref="C30:C31"/>
    <mergeCell ref="D30:D31"/>
    <mergeCell ref="I18:I20"/>
    <mergeCell ref="I21:I23"/>
    <mergeCell ref="I24:I26"/>
    <mergeCell ref="A7:E7"/>
    <mergeCell ref="A8:G8"/>
    <mergeCell ref="I8:V8"/>
    <mergeCell ref="A9:A15"/>
    <mergeCell ref="B9:B15"/>
    <mergeCell ref="C9:C12"/>
    <mergeCell ref="D9:D12"/>
    <mergeCell ref="C13:C15"/>
    <mergeCell ref="D13:D15"/>
    <mergeCell ref="M9:M12"/>
    <mergeCell ref="M13:M15"/>
    <mergeCell ref="U9:U12"/>
    <mergeCell ref="U13:U15"/>
    <mergeCell ref="I9:I12"/>
    <mergeCell ref="I13:I15"/>
    <mergeCell ref="A3:B3"/>
    <mergeCell ref="C3:D3"/>
    <mergeCell ref="A4:G4"/>
    <mergeCell ref="I4:V4"/>
    <mergeCell ref="A5:A6"/>
    <mergeCell ref="B5:B6"/>
    <mergeCell ref="C5:C6"/>
    <mergeCell ref="D5:D6"/>
    <mergeCell ref="M5:M6"/>
    <mergeCell ref="Q3:R3"/>
    <mergeCell ref="S3:T3"/>
    <mergeCell ref="U3:V3"/>
    <mergeCell ref="U5:U6"/>
    <mergeCell ref="S44:S45"/>
    <mergeCell ref="S42:S43"/>
    <mergeCell ref="M30:M31"/>
    <mergeCell ref="M34:M36"/>
    <mergeCell ref="M37:M39"/>
    <mergeCell ref="M44:M45"/>
    <mergeCell ref="M40:M41"/>
    <mergeCell ref="M42:M43"/>
    <mergeCell ref="O42:O43"/>
    <mergeCell ref="O44:O45"/>
    <mergeCell ref="S30:S31"/>
    <mergeCell ref="S34:S36"/>
    <mergeCell ref="S37:S39"/>
    <mergeCell ref="S40:S41"/>
    <mergeCell ref="M48:M49"/>
    <mergeCell ref="I3:J3"/>
    <mergeCell ref="K3:L3"/>
    <mergeCell ref="M3:N3"/>
    <mergeCell ref="O3:P3"/>
    <mergeCell ref="O5:O6"/>
    <mergeCell ref="O9:O12"/>
    <mergeCell ref="O13:O15"/>
    <mergeCell ref="O18:O20"/>
    <mergeCell ref="O21:O23"/>
    <mergeCell ref="O24:O26"/>
    <mergeCell ref="O27:O29"/>
    <mergeCell ref="O30:O31"/>
    <mergeCell ref="O34:O36"/>
    <mergeCell ref="O37:O39"/>
    <mergeCell ref="O40:O41"/>
    <mergeCell ref="I27:I29"/>
    <mergeCell ref="I30:I31"/>
    <mergeCell ref="K37:K39"/>
    <mergeCell ref="K40:K41"/>
    <mergeCell ref="K42:K43"/>
    <mergeCell ref="K44:K45"/>
    <mergeCell ref="I47:V47"/>
    <mergeCell ref="S27:S29"/>
    <mergeCell ref="O48:O49"/>
    <mergeCell ref="Q5:Q6"/>
    <mergeCell ref="Q9:Q12"/>
    <mergeCell ref="Q13:Q15"/>
    <mergeCell ref="Q44:Q45"/>
    <mergeCell ref="Q18:Q20"/>
    <mergeCell ref="Q21:Q23"/>
    <mergeCell ref="Q24:Q26"/>
    <mergeCell ref="Q27:Q29"/>
    <mergeCell ref="Q30:Q31"/>
    <mergeCell ref="Q34:Q36"/>
    <mergeCell ref="Q37:Q39"/>
    <mergeCell ref="Q40:Q41"/>
    <mergeCell ref="Q42:Q43"/>
    <mergeCell ref="U34:U36"/>
    <mergeCell ref="U37:U39"/>
    <mergeCell ref="U40:U41"/>
    <mergeCell ref="U42:U43"/>
    <mergeCell ref="U44:U45"/>
    <mergeCell ref="U18:U20"/>
    <mergeCell ref="U21:U23"/>
    <mergeCell ref="U24:U26"/>
    <mergeCell ref="U27:U29"/>
    <mergeCell ref="U30:U31"/>
  </mergeCells>
  <pageMargins left="0.25" right="0.25" top="0.75" bottom="0.75" header="0.3" footer="0.3"/>
  <pageSetup paperSize="8" scale="67" orientation="landscape" r:id="rId1"/>
  <rowBreaks count="1" manualBreakCount="1">
    <brk id="5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E3BDB-95E9-4151-A36C-7D96247515ED}">
  <sheetPr>
    <tabColor rgb="FF92D050"/>
    <pageSetUpPr fitToPage="1"/>
  </sheetPr>
  <dimension ref="A1:V62"/>
  <sheetViews>
    <sheetView showGridLines="0" zoomScale="85" zoomScaleNormal="85" zoomScaleSheetLayoutView="55" workbookViewId="0">
      <pane ySplit="6" topLeftCell="A7" activePane="bottomLeft" state="frozen"/>
      <selection activeCell="G8" sqref="G8"/>
      <selection pane="bottomLeft" activeCell="G8" sqref="G8"/>
    </sheetView>
  </sheetViews>
  <sheetFormatPr baseColWidth="10" defaultColWidth="9.1640625" defaultRowHeight="16" x14ac:dyDescent="0.2"/>
  <cols>
    <col min="1" max="1" width="4.83203125" style="46" customWidth="1"/>
    <col min="2" max="2" width="51.5" style="46" customWidth="1"/>
    <col min="3" max="3" width="6.1640625" style="42" customWidth="1"/>
    <col min="4" max="4" width="57.83203125" style="48" customWidth="1"/>
    <col min="5" max="5" width="30.5" style="44" customWidth="1"/>
    <col min="6" max="6" width="10.5" style="50" hidden="1" customWidth="1"/>
    <col min="7" max="7" width="10.5" style="50" customWidth="1"/>
    <col min="8" max="8" width="2" style="44" customWidth="1"/>
    <col min="9" max="9" width="19.1640625" style="52" customWidth="1"/>
    <col min="10" max="10" width="5.5" style="52" customWidth="1"/>
    <col min="11" max="11" width="19.83203125" style="52" customWidth="1"/>
    <col min="12" max="12" width="5.5" style="52" customWidth="1"/>
    <col min="13" max="13" width="21.5" style="52" customWidth="1"/>
    <col min="14" max="14" width="5.5" style="52" customWidth="1"/>
    <col min="15" max="15" width="18.5" style="52" customWidth="1"/>
    <col min="16" max="16" width="5.5" style="52" customWidth="1"/>
    <col min="17" max="17" width="19.83203125" style="52" customWidth="1"/>
    <col min="18" max="18" width="5.5" style="52" customWidth="1"/>
    <col min="19" max="19" width="20.1640625" style="52" customWidth="1"/>
    <col min="20" max="20" width="5.5" style="52" customWidth="1"/>
    <col min="21" max="21" width="20.5" style="52" customWidth="1"/>
    <col min="22" max="22" width="5.5" style="52" customWidth="1"/>
    <col min="23" max="16384" width="9.1640625" style="44"/>
  </cols>
  <sheetData>
    <row r="1" spans="1:22" ht="21" x14ac:dyDescent="0.2">
      <c r="A1" s="107" t="s">
        <v>191</v>
      </c>
      <c r="B1" s="260"/>
      <c r="C1" s="261"/>
      <c r="D1" s="258"/>
      <c r="E1" s="262"/>
      <c r="F1" s="262"/>
      <c r="G1" s="258"/>
      <c r="H1" s="257"/>
      <c r="I1" s="257"/>
      <c r="J1" s="257"/>
      <c r="K1" s="257"/>
      <c r="L1" s="257"/>
      <c r="M1" s="257"/>
      <c r="N1" s="257"/>
      <c r="O1" s="257"/>
      <c r="P1" s="257"/>
      <c r="Q1" s="257"/>
      <c r="R1" s="257"/>
      <c r="S1" s="258"/>
      <c r="T1" s="258"/>
      <c r="U1" s="258"/>
      <c r="V1" s="258"/>
    </row>
    <row r="2" spans="1:22" ht="19.5" customHeight="1" x14ac:dyDescent="0.2">
      <c r="A2" s="453" t="s">
        <v>192</v>
      </c>
      <c r="B2" s="453"/>
      <c r="C2" s="453"/>
      <c r="D2" s="453"/>
      <c r="E2" s="453"/>
      <c r="F2" s="453"/>
      <c r="G2" s="453"/>
      <c r="H2" s="161"/>
      <c r="I2" s="161"/>
      <c r="J2" s="161"/>
      <c r="K2" s="257"/>
      <c r="L2" s="257"/>
      <c r="M2" s="257"/>
      <c r="N2" s="257"/>
      <c r="O2" s="257"/>
      <c r="P2" s="257"/>
      <c r="Q2" s="257"/>
      <c r="R2" s="257"/>
      <c r="S2" s="258"/>
      <c r="T2" s="258"/>
      <c r="U2" s="258"/>
      <c r="V2" s="258"/>
    </row>
    <row r="3" spans="1:22" x14ac:dyDescent="0.2">
      <c r="A3" s="47"/>
      <c r="C3" s="260"/>
      <c r="D3" s="261"/>
      <c r="E3" s="216" t="s">
        <v>193</v>
      </c>
      <c r="F3" s="262"/>
      <c r="G3" s="262"/>
      <c r="H3" s="258"/>
      <c r="I3" s="257"/>
      <c r="J3" s="257"/>
      <c r="K3" s="257"/>
      <c r="L3" s="257"/>
      <c r="M3" s="257"/>
      <c r="N3" s="257"/>
      <c r="O3" s="257"/>
      <c r="P3" s="257"/>
      <c r="Q3" s="257"/>
      <c r="R3" s="257"/>
      <c r="S3" s="257"/>
      <c r="T3" s="257"/>
      <c r="U3" s="257"/>
      <c r="V3" s="257"/>
    </row>
    <row r="4" spans="1:22" ht="19" x14ac:dyDescent="0.2">
      <c r="A4" s="453" t="s">
        <v>194</v>
      </c>
      <c r="B4" s="453"/>
      <c r="C4" s="453"/>
      <c r="D4" s="453"/>
      <c r="E4" s="453"/>
      <c r="F4" s="453"/>
      <c r="G4" s="453"/>
      <c r="H4" s="258"/>
      <c r="I4" s="262"/>
      <c r="J4" s="262"/>
      <c r="K4" s="262"/>
      <c r="L4" s="262"/>
      <c r="M4" s="262"/>
      <c r="N4" s="262"/>
      <c r="O4" s="262"/>
      <c r="P4" s="262"/>
      <c r="Q4" s="262"/>
      <c r="R4" s="262"/>
      <c r="S4" s="262"/>
      <c r="T4" s="262"/>
      <c r="U4" s="262"/>
      <c r="V4" s="257"/>
    </row>
    <row r="5" spans="1:22" ht="20.25" hidden="1" customHeight="1" x14ac:dyDescent="0.2">
      <c r="C5" s="260"/>
      <c r="D5" s="261"/>
      <c r="E5" s="258"/>
      <c r="F5" s="262"/>
      <c r="G5" s="262"/>
      <c r="H5" s="258"/>
      <c r="I5" s="257"/>
      <c r="J5" s="257"/>
      <c r="K5" s="454" t="s">
        <v>195</v>
      </c>
      <c r="L5" s="454"/>
      <c r="M5" s="133"/>
      <c r="N5" s="133"/>
      <c r="O5" s="455" t="s">
        <v>196</v>
      </c>
      <c r="P5" s="455"/>
      <c r="Q5" s="456" t="s">
        <v>197</v>
      </c>
      <c r="R5" s="456"/>
      <c r="S5" s="288"/>
      <c r="T5" s="288"/>
      <c r="U5" s="288"/>
      <c r="V5" s="288"/>
    </row>
    <row r="6" spans="1:22" s="42" customFormat="1" ht="30.75" customHeight="1" x14ac:dyDescent="0.2">
      <c r="A6" s="465" t="s">
        <v>0</v>
      </c>
      <c r="B6" s="465"/>
      <c r="C6" s="465" t="s">
        <v>1</v>
      </c>
      <c r="D6" s="465"/>
      <c r="E6" s="122" t="s">
        <v>2</v>
      </c>
      <c r="F6" s="122" t="s">
        <v>3</v>
      </c>
      <c r="G6" s="122" t="s">
        <v>59</v>
      </c>
      <c r="H6" s="260"/>
      <c r="I6" s="459" t="s">
        <v>60</v>
      </c>
      <c r="J6" s="460"/>
      <c r="K6" s="459" t="s">
        <v>61</v>
      </c>
      <c r="L6" s="460"/>
      <c r="M6" s="457" t="s">
        <v>62</v>
      </c>
      <c r="N6" s="458"/>
      <c r="O6" s="457" t="s">
        <v>63</v>
      </c>
      <c r="P6" s="458"/>
      <c r="Q6" s="457" t="s">
        <v>64</v>
      </c>
      <c r="R6" s="458"/>
      <c r="S6" s="459" t="s">
        <v>65</v>
      </c>
      <c r="T6" s="460"/>
      <c r="U6" s="459" t="s">
        <v>66</v>
      </c>
      <c r="V6" s="460"/>
    </row>
    <row r="7" spans="1:22" s="42" customFormat="1" ht="26.25" customHeight="1" x14ac:dyDescent="0.2">
      <c r="A7" s="461">
        <v>1</v>
      </c>
      <c r="B7" s="463" t="s">
        <v>198</v>
      </c>
      <c r="C7" s="464">
        <v>1.1000000000000001</v>
      </c>
      <c r="D7" s="463" t="s">
        <v>199</v>
      </c>
      <c r="E7" s="218" t="s">
        <v>200</v>
      </c>
      <c r="F7" s="256" t="s">
        <v>201</v>
      </c>
      <c r="G7" s="259" t="s">
        <v>202</v>
      </c>
      <c r="H7" s="260"/>
      <c r="I7" s="256"/>
      <c r="J7" s="289"/>
      <c r="K7" s="256"/>
      <c r="L7" s="45"/>
      <c r="M7" s="256"/>
      <c r="N7" s="290"/>
      <c r="O7" s="211"/>
      <c r="P7" s="289"/>
      <c r="Q7" s="211"/>
      <c r="R7" s="289"/>
      <c r="S7" s="256"/>
      <c r="T7" s="289"/>
      <c r="U7" s="256"/>
      <c r="V7" s="291"/>
    </row>
    <row r="8" spans="1:22" s="42" customFormat="1" ht="24" customHeight="1" x14ac:dyDescent="0.2">
      <c r="A8" s="462"/>
      <c r="B8" s="463"/>
      <c r="C8" s="464"/>
      <c r="D8" s="463"/>
      <c r="E8" s="217" t="s">
        <v>203</v>
      </c>
      <c r="F8" s="256" t="s">
        <v>204</v>
      </c>
      <c r="G8" s="259" t="s">
        <v>204</v>
      </c>
      <c r="H8" s="260"/>
      <c r="I8" s="256"/>
      <c r="J8" s="289"/>
      <c r="K8" s="256"/>
      <c r="L8" s="45"/>
      <c r="M8" s="256"/>
      <c r="N8" s="290"/>
      <c r="O8" s="211"/>
      <c r="P8" s="289"/>
      <c r="Q8" s="211"/>
      <c r="R8" s="289"/>
      <c r="S8" s="256"/>
      <c r="T8" s="289"/>
      <c r="U8" s="256"/>
      <c r="V8" s="291"/>
    </row>
    <row r="9" spans="1:22" s="42" customFormat="1" ht="31.5" customHeight="1" x14ac:dyDescent="0.2">
      <c r="A9" s="461">
        <v>2</v>
      </c>
      <c r="B9" s="463" t="s">
        <v>205</v>
      </c>
      <c r="C9" s="464">
        <v>2.1</v>
      </c>
      <c r="D9" s="463" t="s">
        <v>206</v>
      </c>
      <c r="E9" s="292" t="s">
        <v>207</v>
      </c>
      <c r="F9" s="256" t="s">
        <v>201</v>
      </c>
      <c r="G9" s="259" t="s">
        <v>202</v>
      </c>
      <c r="H9" s="260"/>
      <c r="I9" s="256"/>
      <c r="J9" s="289"/>
      <c r="K9" s="256"/>
      <c r="L9" s="45"/>
      <c r="M9" s="256"/>
      <c r="N9" s="290"/>
      <c r="O9" s="211"/>
      <c r="P9" s="289"/>
      <c r="Q9" s="211"/>
      <c r="R9" s="289"/>
      <c r="S9" s="256"/>
      <c r="T9" s="289"/>
      <c r="U9" s="256"/>
      <c r="V9" s="291"/>
    </row>
    <row r="10" spans="1:22" s="42" customFormat="1" ht="57.75" customHeight="1" x14ac:dyDescent="0.2">
      <c r="A10" s="462"/>
      <c r="B10" s="463"/>
      <c r="C10" s="464"/>
      <c r="D10" s="463"/>
      <c r="E10" s="292" t="s">
        <v>208</v>
      </c>
      <c r="F10" s="256" t="s">
        <v>204</v>
      </c>
      <c r="G10" s="259" t="s">
        <v>204</v>
      </c>
      <c r="H10" s="260"/>
      <c r="I10" s="256"/>
      <c r="J10" s="289"/>
      <c r="K10" s="256"/>
      <c r="L10" s="45"/>
      <c r="M10" s="256"/>
      <c r="N10" s="290"/>
      <c r="O10" s="211"/>
      <c r="P10" s="289"/>
      <c r="Q10" s="211"/>
      <c r="R10" s="289"/>
      <c r="S10" s="256"/>
      <c r="T10" s="289"/>
      <c r="U10" s="256"/>
      <c r="V10" s="291"/>
    </row>
    <row r="11" spans="1:22" s="42" customFormat="1" ht="56.25" customHeight="1" x14ac:dyDescent="0.2">
      <c r="A11" s="461"/>
      <c r="B11" s="466"/>
      <c r="C11" s="464"/>
      <c r="D11" s="463"/>
      <c r="E11" s="259"/>
      <c r="F11" s="256"/>
      <c r="G11" s="256"/>
      <c r="H11" s="260"/>
      <c r="I11" s="256"/>
      <c r="J11" s="289"/>
      <c r="K11" s="256"/>
      <c r="L11" s="45"/>
      <c r="M11" s="256"/>
      <c r="N11" s="290"/>
      <c r="O11" s="211"/>
      <c r="P11" s="289"/>
      <c r="Q11" s="211"/>
      <c r="R11" s="289"/>
      <c r="S11" s="256"/>
      <c r="T11" s="289"/>
      <c r="U11" s="256"/>
      <c r="V11" s="291"/>
    </row>
    <row r="12" spans="1:22" s="42" customFormat="1" ht="54.75" customHeight="1" x14ac:dyDescent="0.2">
      <c r="A12" s="462"/>
      <c r="B12" s="467"/>
      <c r="C12" s="464"/>
      <c r="D12" s="463"/>
      <c r="E12" s="259"/>
      <c r="F12" s="256"/>
      <c r="G12" s="256"/>
      <c r="H12" s="260"/>
      <c r="I12" s="256"/>
      <c r="J12" s="289"/>
      <c r="K12" s="256"/>
      <c r="L12" s="45"/>
      <c r="M12" s="256"/>
      <c r="N12" s="290"/>
      <c r="O12" s="211"/>
      <c r="P12" s="289"/>
      <c r="Q12" s="211"/>
      <c r="R12" s="289"/>
      <c r="S12" s="256"/>
      <c r="T12" s="289"/>
      <c r="U12" s="256"/>
      <c r="V12" s="291"/>
    </row>
    <row r="13" spans="1:22" s="42" customFormat="1" ht="29.25" customHeight="1" x14ac:dyDescent="0.2">
      <c r="A13" s="59"/>
      <c r="B13" s="293"/>
      <c r="C13" s="464"/>
      <c r="D13" s="463"/>
      <c r="E13" s="259"/>
      <c r="F13" s="256"/>
      <c r="G13" s="256"/>
      <c r="H13" s="260"/>
      <c r="I13" s="256"/>
      <c r="J13" s="289"/>
      <c r="K13" s="256"/>
      <c r="L13" s="45"/>
      <c r="M13" s="256"/>
      <c r="N13" s="290"/>
      <c r="O13" s="211"/>
      <c r="P13" s="289"/>
      <c r="Q13" s="211"/>
      <c r="R13" s="289"/>
      <c r="S13" s="256"/>
      <c r="T13" s="289"/>
      <c r="U13" s="256"/>
      <c r="V13" s="291"/>
    </row>
    <row r="14" spans="1:22" s="42" customFormat="1" ht="27.75" customHeight="1" x14ac:dyDescent="0.2">
      <c r="A14" s="59"/>
      <c r="B14" s="293"/>
      <c r="C14" s="464"/>
      <c r="D14" s="463"/>
      <c r="E14" s="259"/>
      <c r="F14" s="256"/>
      <c r="G14" s="256"/>
      <c r="H14" s="260"/>
      <c r="I14" s="256"/>
      <c r="J14" s="289"/>
      <c r="K14" s="256"/>
      <c r="L14" s="45"/>
      <c r="M14" s="256"/>
      <c r="N14" s="290"/>
      <c r="O14" s="211"/>
      <c r="P14" s="289"/>
      <c r="Q14" s="211"/>
      <c r="R14" s="289"/>
      <c r="S14" s="256"/>
      <c r="T14" s="289"/>
      <c r="U14" s="256"/>
      <c r="V14" s="291"/>
    </row>
    <row r="15" spans="1:22" s="42" customFormat="1" x14ac:dyDescent="0.2">
      <c r="A15" s="59"/>
      <c r="B15" s="293"/>
      <c r="C15" s="464"/>
      <c r="D15" s="468"/>
      <c r="E15" s="259"/>
      <c r="F15" s="256"/>
      <c r="G15" s="256"/>
      <c r="H15" s="260"/>
      <c r="I15" s="256"/>
      <c r="J15" s="289"/>
      <c r="K15" s="256"/>
      <c r="L15" s="45"/>
      <c r="M15" s="256"/>
      <c r="N15" s="290"/>
      <c r="O15" s="211"/>
      <c r="P15" s="289"/>
      <c r="Q15" s="211"/>
      <c r="R15" s="289"/>
      <c r="S15" s="256"/>
      <c r="T15" s="289"/>
      <c r="U15" s="256"/>
      <c r="V15" s="291"/>
    </row>
    <row r="16" spans="1:22" s="42" customFormat="1" x14ac:dyDescent="0.2">
      <c r="A16" s="59"/>
      <c r="B16" s="293"/>
      <c r="C16" s="464"/>
      <c r="D16" s="469"/>
      <c r="E16" s="259"/>
      <c r="F16" s="256"/>
      <c r="G16" s="256"/>
      <c r="H16" s="260"/>
      <c r="I16" s="256"/>
      <c r="J16" s="289"/>
      <c r="K16" s="256"/>
      <c r="L16" s="45"/>
      <c r="M16" s="256"/>
      <c r="N16" s="290"/>
      <c r="O16" s="211"/>
      <c r="P16" s="289"/>
      <c r="Q16" s="211"/>
      <c r="R16" s="289"/>
      <c r="S16" s="256"/>
      <c r="T16" s="289"/>
      <c r="U16" s="256"/>
      <c r="V16" s="291"/>
    </row>
    <row r="17" spans="1:22" s="42" customFormat="1" x14ac:dyDescent="0.2">
      <c r="A17" s="59"/>
      <c r="B17" s="293"/>
      <c r="C17" s="256"/>
      <c r="D17" s="259"/>
      <c r="E17" s="259"/>
      <c r="F17" s="256"/>
      <c r="G17" s="294"/>
      <c r="H17" s="260"/>
      <c r="I17" s="256"/>
      <c r="J17" s="289"/>
      <c r="K17" s="256"/>
      <c r="L17" s="45"/>
      <c r="M17" s="256"/>
      <c r="N17" s="290"/>
      <c r="O17" s="211"/>
      <c r="P17" s="289"/>
      <c r="Q17" s="211"/>
      <c r="R17" s="289"/>
      <c r="S17" s="256"/>
      <c r="T17" s="289"/>
      <c r="U17" s="256"/>
      <c r="V17" s="291"/>
    </row>
    <row r="18" spans="1:22" s="42" customFormat="1" ht="47.25" customHeight="1" x14ac:dyDescent="0.2">
      <c r="A18" s="419"/>
      <c r="B18" s="470"/>
      <c r="C18" s="464"/>
      <c r="D18" s="463"/>
      <c r="E18" s="259"/>
      <c r="F18" s="256"/>
      <c r="G18" s="256"/>
      <c r="H18" s="260"/>
      <c r="I18" s="256"/>
      <c r="J18" s="289"/>
      <c r="K18" s="256"/>
      <c r="L18" s="45"/>
      <c r="M18" s="256"/>
      <c r="N18" s="290"/>
      <c r="O18" s="211"/>
      <c r="P18" s="289"/>
      <c r="Q18" s="211"/>
      <c r="R18" s="289"/>
      <c r="S18" s="256"/>
      <c r="T18" s="289"/>
      <c r="U18" s="256"/>
      <c r="V18" s="291"/>
    </row>
    <row r="19" spans="1:22" s="42" customFormat="1" ht="48" customHeight="1" x14ac:dyDescent="0.2">
      <c r="A19" s="419"/>
      <c r="B19" s="470"/>
      <c r="C19" s="464"/>
      <c r="D19" s="463"/>
      <c r="E19" s="259"/>
      <c r="F19" s="256"/>
      <c r="G19" s="256"/>
      <c r="H19" s="260"/>
      <c r="I19" s="256"/>
      <c r="J19" s="289"/>
      <c r="K19" s="256"/>
      <c r="L19" s="45"/>
      <c r="M19" s="256"/>
      <c r="N19" s="290"/>
      <c r="O19" s="211"/>
      <c r="P19" s="289"/>
      <c r="Q19" s="211"/>
      <c r="R19" s="289"/>
      <c r="S19" s="256"/>
      <c r="T19" s="289"/>
      <c r="U19" s="256"/>
      <c r="V19" s="291"/>
    </row>
    <row r="20" spans="1:22" s="42" customFormat="1" ht="18.75" customHeight="1" x14ac:dyDescent="0.2">
      <c r="A20" s="419"/>
      <c r="B20" s="470"/>
      <c r="C20" s="464"/>
      <c r="D20" s="463"/>
      <c r="E20" s="259"/>
      <c r="F20" s="256"/>
      <c r="G20" s="256"/>
      <c r="H20" s="260"/>
      <c r="I20" s="256"/>
      <c r="J20" s="289"/>
      <c r="K20" s="256"/>
      <c r="L20" s="45"/>
      <c r="M20" s="256"/>
      <c r="N20" s="290"/>
      <c r="O20" s="211"/>
      <c r="P20" s="289"/>
      <c r="Q20" s="211"/>
      <c r="R20" s="289"/>
      <c r="S20" s="256"/>
      <c r="T20" s="289"/>
      <c r="U20" s="256"/>
      <c r="V20" s="291"/>
    </row>
    <row r="21" spans="1:22" s="42" customFormat="1" x14ac:dyDescent="0.2">
      <c r="A21" s="419"/>
      <c r="B21" s="470"/>
      <c r="C21" s="464"/>
      <c r="D21" s="463"/>
      <c r="E21" s="259"/>
      <c r="F21" s="256"/>
      <c r="G21" s="256"/>
      <c r="H21" s="260"/>
      <c r="I21" s="256"/>
      <c r="J21" s="289"/>
      <c r="K21" s="256"/>
      <c r="L21" s="45"/>
      <c r="M21" s="256"/>
      <c r="N21" s="290"/>
      <c r="O21" s="211"/>
      <c r="P21" s="289"/>
      <c r="Q21" s="211"/>
      <c r="R21" s="289"/>
      <c r="S21" s="256"/>
      <c r="T21" s="289"/>
      <c r="U21" s="256"/>
      <c r="V21" s="291"/>
    </row>
    <row r="22" spans="1:22" s="42" customFormat="1" x14ac:dyDescent="0.2">
      <c r="A22" s="419"/>
      <c r="B22" s="470"/>
      <c r="C22" s="464"/>
      <c r="D22" s="468"/>
      <c r="E22" s="259"/>
      <c r="F22" s="256"/>
      <c r="G22" s="256"/>
      <c r="H22" s="260"/>
      <c r="I22" s="256"/>
      <c r="J22" s="289"/>
      <c r="K22" s="256"/>
      <c r="L22" s="45"/>
      <c r="M22" s="256"/>
      <c r="N22" s="290"/>
      <c r="O22" s="211"/>
      <c r="P22" s="289"/>
      <c r="Q22" s="211"/>
      <c r="R22" s="289"/>
      <c r="S22" s="256"/>
      <c r="T22" s="289"/>
      <c r="U22" s="256"/>
      <c r="V22" s="291"/>
    </row>
    <row r="23" spans="1:22" s="42" customFormat="1" x14ac:dyDescent="0.2">
      <c r="A23" s="419"/>
      <c r="B23" s="470"/>
      <c r="C23" s="464"/>
      <c r="D23" s="469"/>
      <c r="E23" s="259"/>
      <c r="F23" s="256"/>
      <c r="G23" s="256"/>
      <c r="H23" s="260"/>
      <c r="I23" s="256"/>
      <c r="J23" s="289"/>
      <c r="K23" s="256"/>
      <c r="L23" s="45"/>
      <c r="M23" s="256"/>
      <c r="N23" s="290"/>
      <c r="O23" s="211"/>
      <c r="P23" s="289"/>
      <c r="Q23" s="211"/>
      <c r="R23" s="289"/>
      <c r="S23" s="256"/>
      <c r="T23" s="289"/>
      <c r="U23" s="256"/>
      <c r="V23" s="291"/>
    </row>
    <row r="24" spans="1:22" s="42" customFormat="1" ht="48.75" customHeight="1" x14ac:dyDescent="0.2">
      <c r="A24" s="419"/>
      <c r="B24" s="470"/>
      <c r="C24" s="464"/>
      <c r="D24" s="463"/>
      <c r="E24" s="259"/>
      <c r="F24" s="256"/>
      <c r="G24" s="256"/>
      <c r="H24" s="260"/>
      <c r="I24" s="256"/>
      <c r="J24" s="289"/>
      <c r="K24" s="256"/>
      <c r="L24" s="45"/>
      <c r="M24" s="256"/>
      <c r="N24" s="290"/>
      <c r="O24" s="211"/>
      <c r="P24" s="289"/>
      <c r="Q24" s="211"/>
      <c r="R24" s="289"/>
      <c r="S24" s="256"/>
      <c r="T24" s="289"/>
      <c r="U24" s="256"/>
      <c r="V24" s="291"/>
    </row>
    <row r="25" spans="1:22" s="42" customFormat="1" ht="63" customHeight="1" x14ac:dyDescent="0.2">
      <c r="A25" s="419"/>
      <c r="B25" s="470"/>
      <c r="C25" s="464"/>
      <c r="D25" s="463"/>
      <c r="E25" s="259"/>
      <c r="F25" s="256"/>
      <c r="G25" s="256"/>
      <c r="H25" s="260"/>
      <c r="I25" s="256"/>
      <c r="J25" s="289"/>
      <c r="K25" s="256"/>
      <c r="L25" s="45"/>
      <c r="M25" s="256"/>
      <c r="N25" s="290"/>
      <c r="O25" s="211"/>
      <c r="P25" s="289"/>
      <c r="Q25" s="211"/>
      <c r="R25" s="289"/>
      <c r="S25" s="256"/>
      <c r="T25" s="289"/>
      <c r="U25" s="256"/>
      <c r="V25" s="291"/>
    </row>
    <row r="26" spans="1:22" s="42" customFormat="1" ht="21.75" customHeight="1" x14ac:dyDescent="0.2">
      <c r="A26" s="419"/>
      <c r="B26" s="470"/>
      <c r="C26" s="464"/>
      <c r="D26" s="463"/>
      <c r="E26" s="259"/>
      <c r="F26" s="256"/>
      <c r="G26" s="256"/>
      <c r="H26" s="260"/>
      <c r="I26" s="256"/>
      <c r="J26" s="289"/>
      <c r="K26" s="256"/>
      <c r="L26" s="45"/>
      <c r="M26" s="256"/>
      <c r="N26" s="290"/>
      <c r="O26" s="211"/>
      <c r="P26" s="289"/>
      <c r="Q26" s="211"/>
      <c r="R26" s="289"/>
      <c r="S26" s="256"/>
      <c r="T26" s="289"/>
      <c r="U26" s="256"/>
      <c r="V26" s="291"/>
    </row>
    <row r="27" spans="1:22" s="42" customFormat="1" x14ac:dyDescent="0.2">
      <c r="A27" s="419"/>
      <c r="B27" s="470"/>
      <c r="C27" s="464"/>
      <c r="D27" s="463"/>
      <c r="E27" s="259"/>
      <c r="F27" s="256"/>
      <c r="G27" s="256"/>
      <c r="H27" s="260"/>
      <c r="I27" s="256"/>
      <c r="J27" s="289"/>
      <c r="K27" s="256"/>
      <c r="L27" s="45"/>
      <c r="M27" s="256"/>
      <c r="N27" s="290"/>
      <c r="O27" s="211"/>
      <c r="P27" s="289"/>
      <c r="Q27" s="211"/>
      <c r="R27" s="289"/>
      <c r="S27" s="256"/>
      <c r="T27" s="289"/>
      <c r="U27" s="256"/>
      <c r="V27" s="291"/>
    </row>
    <row r="28" spans="1:22" s="42" customFormat="1" x14ac:dyDescent="0.2">
      <c r="A28" s="419"/>
      <c r="B28" s="470"/>
      <c r="C28" s="464"/>
      <c r="D28" s="471"/>
      <c r="E28" s="259"/>
      <c r="F28" s="256"/>
      <c r="G28" s="256"/>
      <c r="H28" s="260"/>
      <c r="I28" s="256"/>
      <c r="J28" s="289"/>
      <c r="K28" s="256"/>
      <c r="L28" s="45"/>
      <c r="M28" s="256"/>
      <c r="N28" s="290"/>
      <c r="O28" s="211"/>
      <c r="P28" s="289"/>
      <c r="Q28" s="211"/>
      <c r="R28" s="289"/>
      <c r="S28" s="256"/>
      <c r="T28" s="289"/>
      <c r="U28" s="256"/>
      <c r="V28" s="291"/>
    </row>
    <row r="29" spans="1:22" s="42" customFormat="1" x14ac:dyDescent="0.2">
      <c r="A29" s="419"/>
      <c r="B29" s="470"/>
      <c r="C29" s="464"/>
      <c r="D29" s="471"/>
      <c r="E29" s="259"/>
      <c r="F29" s="256"/>
      <c r="G29" s="256"/>
      <c r="H29" s="260"/>
      <c r="I29" s="256"/>
      <c r="J29" s="289"/>
      <c r="K29" s="256"/>
      <c r="L29" s="45"/>
      <c r="M29" s="256"/>
      <c r="N29" s="290"/>
      <c r="O29" s="211"/>
      <c r="P29" s="289"/>
      <c r="Q29" s="211"/>
      <c r="R29" s="289"/>
      <c r="S29" s="256"/>
      <c r="T29" s="289"/>
      <c r="U29" s="256"/>
      <c r="V29" s="291"/>
    </row>
    <row r="30" spans="1:22" s="42" customFormat="1" x14ac:dyDescent="0.2">
      <c r="A30" s="419"/>
      <c r="B30" s="470"/>
      <c r="C30" s="256"/>
      <c r="D30" s="259"/>
      <c r="E30" s="259"/>
      <c r="F30" s="256"/>
      <c r="G30" s="294"/>
      <c r="H30" s="260"/>
      <c r="I30" s="256"/>
      <c r="J30" s="289"/>
      <c r="K30" s="256"/>
      <c r="L30" s="45"/>
      <c r="M30" s="256"/>
      <c r="N30" s="290"/>
      <c r="O30" s="211"/>
      <c r="P30" s="289"/>
      <c r="Q30" s="211"/>
      <c r="R30" s="289"/>
      <c r="S30" s="256"/>
      <c r="T30" s="289"/>
      <c r="U30" s="256"/>
      <c r="V30" s="291"/>
    </row>
    <row r="31" spans="1:22" s="42" customFormat="1" ht="42" customHeight="1" x14ac:dyDescent="0.2">
      <c r="A31" s="419"/>
      <c r="B31" s="470"/>
      <c r="C31" s="464"/>
      <c r="D31" s="463"/>
      <c r="E31" s="259"/>
      <c r="F31" s="256"/>
      <c r="G31" s="256"/>
      <c r="H31" s="260"/>
      <c r="I31" s="256"/>
      <c r="J31" s="289"/>
      <c r="K31" s="256"/>
      <c r="L31" s="45"/>
      <c r="M31" s="256"/>
      <c r="N31" s="290"/>
      <c r="O31" s="211"/>
      <c r="P31" s="289"/>
      <c r="Q31" s="211"/>
      <c r="R31" s="289"/>
      <c r="S31" s="256"/>
      <c r="T31" s="289"/>
      <c r="U31" s="256"/>
      <c r="V31" s="291"/>
    </row>
    <row r="32" spans="1:22" s="42" customFormat="1" ht="42.75" customHeight="1" x14ac:dyDescent="0.2">
      <c r="A32" s="419"/>
      <c r="B32" s="470"/>
      <c r="C32" s="464"/>
      <c r="D32" s="463"/>
      <c r="E32" s="259"/>
      <c r="F32" s="256"/>
      <c r="G32" s="256"/>
      <c r="H32" s="260"/>
      <c r="I32" s="256"/>
      <c r="J32" s="289"/>
      <c r="K32" s="256"/>
      <c r="L32" s="45"/>
      <c r="M32" s="256"/>
      <c r="N32" s="290"/>
      <c r="O32" s="211"/>
      <c r="P32" s="289"/>
      <c r="Q32" s="211"/>
      <c r="R32" s="289"/>
      <c r="S32" s="256"/>
      <c r="T32" s="289"/>
      <c r="U32" s="256"/>
      <c r="V32" s="291"/>
    </row>
    <row r="33" spans="1:22" s="42" customFormat="1" ht="48.75" customHeight="1" x14ac:dyDescent="0.2">
      <c r="A33" s="419"/>
      <c r="B33" s="470"/>
      <c r="C33" s="464"/>
      <c r="D33" s="463"/>
      <c r="E33" s="259"/>
      <c r="F33" s="256"/>
      <c r="G33" s="256"/>
      <c r="H33" s="260"/>
      <c r="I33" s="256"/>
      <c r="J33" s="289"/>
      <c r="K33" s="256"/>
      <c r="L33" s="45"/>
      <c r="M33" s="256"/>
      <c r="N33" s="290"/>
      <c r="O33" s="211"/>
      <c r="P33" s="289"/>
      <c r="Q33" s="211"/>
      <c r="R33" s="289"/>
      <c r="S33" s="256"/>
      <c r="T33" s="289"/>
      <c r="U33" s="256"/>
      <c r="V33" s="291"/>
    </row>
    <row r="34" spans="1:22" s="42" customFormat="1" ht="54.75" customHeight="1" x14ac:dyDescent="0.2">
      <c r="A34" s="419"/>
      <c r="B34" s="470"/>
      <c r="C34" s="464"/>
      <c r="D34" s="463"/>
      <c r="E34" s="259"/>
      <c r="F34" s="256"/>
      <c r="G34" s="256"/>
      <c r="H34" s="260"/>
      <c r="I34" s="256"/>
      <c r="J34" s="289"/>
      <c r="K34" s="256"/>
      <c r="L34" s="45"/>
      <c r="M34" s="256"/>
      <c r="N34" s="290"/>
      <c r="O34" s="211"/>
      <c r="P34" s="289"/>
      <c r="Q34" s="211"/>
      <c r="R34" s="289"/>
      <c r="S34" s="256"/>
      <c r="T34" s="289"/>
      <c r="U34" s="256"/>
      <c r="V34" s="291"/>
    </row>
    <row r="35" spans="1:22" s="42" customFormat="1" ht="47.25" customHeight="1" x14ac:dyDescent="0.2">
      <c r="A35" s="419"/>
      <c r="B35" s="470"/>
      <c r="C35" s="464"/>
      <c r="D35" s="463"/>
      <c r="E35" s="259"/>
      <c r="F35" s="256"/>
      <c r="G35" s="256"/>
      <c r="H35" s="260"/>
      <c r="I35" s="256"/>
      <c r="J35" s="289"/>
      <c r="K35" s="256"/>
      <c r="L35" s="45"/>
      <c r="M35" s="256"/>
      <c r="N35" s="290"/>
      <c r="O35" s="211"/>
      <c r="P35" s="289"/>
      <c r="Q35" s="211"/>
      <c r="R35" s="289"/>
      <c r="S35" s="256"/>
      <c r="T35" s="289"/>
      <c r="U35" s="256"/>
      <c r="V35" s="291"/>
    </row>
    <row r="36" spans="1:22" s="42" customFormat="1" ht="59.25" customHeight="1" x14ac:dyDescent="0.2">
      <c r="A36" s="419"/>
      <c r="B36" s="470"/>
      <c r="C36" s="464"/>
      <c r="D36" s="463"/>
      <c r="E36" s="259"/>
      <c r="F36" s="256"/>
      <c r="G36" s="256"/>
      <c r="H36" s="260"/>
      <c r="I36" s="256"/>
      <c r="J36" s="289"/>
      <c r="K36" s="256"/>
      <c r="L36" s="45"/>
      <c r="M36" s="256"/>
      <c r="N36" s="290"/>
      <c r="O36" s="211"/>
      <c r="P36" s="289"/>
      <c r="Q36" s="211"/>
      <c r="R36" s="289"/>
      <c r="S36" s="256"/>
      <c r="T36" s="289"/>
      <c r="U36" s="256"/>
      <c r="V36" s="291"/>
    </row>
    <row r="37" spans="1:22" s="42" customFormat="1" x14ac:dyDescent="0.2">
      <c r="A37" s="419"/>
      <c r="B37" s="470"/>
      <c r="C37" s="464"/>
      <c r="D37" s="463"/>
      <c r="E37" s="259"/>
      <c r="F37" s="256"/>
      <c r="G37" s="256"/>
      <c r="H37" s="260"/>
      <c r="I37" s="256"/>
      <c r="J37" s="289"/>
      <c r="K37" s="256"/>
      <c r="L37" s="45"/>
      <c r="M37" s="256"/>
      <c r="N37" s="290"/>
      <c r="O37" s="211"/>
      <c r="P37" s="289"/>
      <c r="Q37" s="211"/>
      <c r="R37" s="289"/>
      <c r="S37" s="256"/>
      <c r="T37" s="289"/>
      <c r="U37" s="256"/>
      <c r="V37" s="291"/>
    </row>
    <row r="38" spans="1:22" s="42" customFormat="1" ht="15" customHeight="1" x14ac:dyDescent="0.2">
      <c r="A38" s="419"/>
      <c r="B38" s="470"/>
      <c r="C38" s="464"/>
      <c r="D38" s="463"/>
      <c r="E38" s="259"/>
      <c r="F38" s="256"/>
      <c r="G38" s="256"/>
      <c r="H38" s="260"/>
      <c r="I38" s="256"/>
      <c r="J38" s="289"/>
      <c r="K38" s="256"/>
      <c r="L38" s="45"/>
      <c r="M38" s="256"/>
      <c r="N38" s="290"/>
      <c r="O38" s="211"/>
      <c r="P38" s="289"/>
      <c r="Q38" s="211"/>
      <c r="R38" s="289"/>
      <c r="S38" s="256"/>
      <c r="T38" s="289"/>
      <c r="U38" s="256"/>
      <c r="V38" s="291"/>
    </row>
    <row r="39" spans="1:22" s="42" customFormat="1" ht="19.5" customHeight="1" x14ac:dyDescent="0.2">
      <c r="A39" s="419"/>
      <c r="B39" s="470"/>
      <c r="C39" s="464"/>
      <c r="D39" s="463"/>
      <c r="E39" s="259"/>
      <c r="F39" s="256"/>
      <c r="G39" s="256"/>
      <c r="H39" s="260"/>
      <c r="I39" s="256"/>
      <c r="J39" s="289"/>
      <c r="K39" s="256"/>
      <c r="L39" s="45"/>
      <c r="M39" s="256"/>
      <c r="N39" s="290"/>
      <c r="O39" s="211"/>
      <c r="P39" s="289"/>
      <c r="Q39" s="211"/>
      <c r="R39" s="289"/>
      <c r="S39" s="256"/>
      <c r="T39" s="289"/>
      <c r="U39" s="256"/>
      <c r="V39" s="291"/>
    </row>
    <row r="40" spans="1:22" s="42" customFormat="1" ht="19.5" customHeight="1" x14ac:dyDescent="0.2">
      <c r="A40" s="419"/>
      <c r="B40" s="470"/>
      <c r="C40" s="464"/>
      <c r="D40" s="463"/>
      <c r="E40" s="259"/>
      <c r="F40" s="256"/>
      <c r="G40" s="256"/>
      <c r="H40" s="260"/>
      <c r="I40" s="295"/>
      <c r="J40" s="296"/>
      <c r="K40" s="295"/>
      <c r="L40" s="214"/>
      <c r="M40" s="295"/>
      <c r="N40" s="297"/>
      <c r="O40" s="215"/>
      <c r="P40" s="296"/>
      <c r="Q40" s="215"/>
      <c r="R40" s="296"/>
      <c r="S40" s="295"/>
      <c r="T40" s="296"/>
      <c r="U40" s="295"/>
      <c r="V40" s="298"/>
    </row>
    <row r="41" spans="1:22" s="42" customFormat="1" ht="34" x14ac:dyDescent="0.2">
      <c r="A41" s="432" t="s">
        <v>209</v>
      </c>
      <c r="B41" s="432"/>
      <c r="C41" s="432"/>
      <c r="D41" s="432"/>
      <c r="E41" s="432"/>
      <c r="F41" s="96"/>
      <c r="G41" s="96" t="s">
        <v>210</v>
      </c>
      <c r="H41" s="260"/>
      <c r="I41" s="472"/>
      <c r="J41" s="473"/>
      <c r="K41" s="472"/>
      <c r="L41" s="473"/>
      <c r="M41" s="472"/>
      <c r="N41" s="473"/>
      <c r="O41" s="472"/>
      <c r="P41" s="473"/>
      <c r="Q41" s="472"/>
      <c r="R41" s="473"/>
      <c r="S41" s="472"/>
      <c r="T41" s="473"/>
      <c r="U41" s="472"/>
      <c r="V41" s="473"/>
    </row>
    <row r="42" spans="1:22" s="20" customFormat="1" ht="22.5" customHeight="1" x14ac:dyDescent="0.25">
      <c r="A42" s="149"/>
      <c r="B42" s="149"/>
      <c r="C42" s="149"/>
      <c r="D42" s="149"/>
      <c r="E42" s="474" t="s">
        <v>175</v>
      </c>
      <c r="F42" s="474"/>
      <c r="G42" s="474"/>
      <c r="I42" s="475"/>
      <c r="J42" s="476"/>
      <c r="K42" s="475"/>
      <c r="L42" s="476"/>
      <c r="M42" s="475"/>
      <c r="N42" s="476"/>
      <c r="O42" s="475"/>
      <c r="P42" s="476"/>
      <c r="Q42" s="475"/>
      <c r="R42" s="476"/>
      <c r="S42" s="475"/>
      <c r="T42" s="476"/>
      <c r="U42" s="475"/>
      <c r="V42" s="476"/>
    </row>
    <row r="43" spans="1:22" s="20" customFormat="1" ht="22.5" customHeight="1" x14ac:dyDescent="0.25">
      <c r="A43" s="149"/>
      <c r="B43" s="149"/>
      <c r="C43" s="149"/>
      <c r="D43" s="149"/>
      <c r="E43" s="212"/>
      <c r="F43" s="212"/>
      <c r="G43" s="212"/>
      <c r="I43" s="213"/>
      <c r="J43" s="213"/>
      <c r="K43" s="213"/>
      <c r="L43" s="213"/>
      <c r="M43" s="213"/>
      <c r="N43" s="213"/>
      <c r="O43" s="213"/>
      <c r="P43" s="213"/>
      <c r="Q43" s="213"/>
      <c r="R43" s="213"/>
      <c r="S43" s="213"/>
      <c r="T43" s="213"/>
      <c r="U43" s="213"/>
      <c r="V43" s="213"/>
    </row>
    <row r="44" spans="1:22" ht="19" x14ac:dyDescent="0.2">
      <c r="B44" s="209"/>
      <c r="C44" s="260"/>
      <c r="D44" s="261"/>
      <c r="E44" s="258"/>
      <c r="F44" s="287"/>
      <c r="G44" s="258"/>
      <c r="H44" s="258"/>
      <c r="I44" s="257"/>
      <c r="J44" s="257"/>
      <c r="K44" s="257"/>
      <c r="L44" s="257"/>
      <c r="M44" s="257"/>
      <c r="N44" s="257"/>
      <c r="O44" s="257"/>
      <c r="P44" s="257"/>
      <c r="Q44" s="257"/>
      <c r="R44" s="257"/>
      <c r="S44" s="257"/>
      <c r="T44" s="257"/>
      <c r="U44" s="257"/>
      <c r="V44" s="257"/>
    </row>
    <row r="46" spans="1:22" ht="29.25" customHeight="1" x14ac:dyDescent="0.2">
      <c r="C46" s="260"/>
      <c r="D46" s="261"/>
      <c r="E46" s="258"/>
      <c r="F46" s="262"/>
      <c r="G46" s="262"/>
      <c r="H46" s="258"/>
      <c r="I46" s="257"/>
      <c r="J46" s="257"/>
      <c r="K46" s="257"/>
      <c r="L46" s="257"/>
      <c r="M46" s="257"/>
      <c r="N46" s="257"/>
      <c r="O46" s="257"/>
      <c r="P46" s="257"/>
      <c r="Q46" s="257"/>
      <c r="R46" s="257"/>
      <c r="S46" s="257"/>
      <c r="T46" s="257"/>
      <c r="U46" s="257"/>
      <c r="V46" s="257"/>
    </row>
    <row r="47" spans="1:22" ht="29.25" customHeight="1" x14ac:dyDescent="0.2">
      <c r="C47" s="260"/>
      <c r="D47" s="261"/>
      <c r="E47" s="258"/>
      <c r="F47" s="262"/>
      <c r="G47" s="262"/>
      <c r="H47" s="258"/>
      <c r="I47" s="257"/>
      <c r="J47" s="257"/>
      <c r="K47" s="257"/>
      <c r="L47" s="257"/>
      <c r="M47" s="257"/>
      <c r="N47" s="257"/>
      <c r="O47" s="257"/>
      <c r="P47" s="257"/>
      <c r="Q47" s="257"/>
      <c r="R47" s="257"/>
      <c r="S47" s="257"/>
      <c r="T47" s="257"/>
      <c r="U47" s="257"/>
      <c r="V47" s="257"/>
    </row>
    <row r="50" spans="1:22" x14ac:dyDescent="0.2">
      <c r="C50" s="260"/>
      <c r="D50" s="261"/>
      <c r="E50" s="258"/>
      <c r="F50" s="262"/>
      <c r="G50" s="262"/>
      <c r="H50" s="258"/>
      <c r="I50" s="257"/>
      <c r="J50" s="257"/>
      <c r="K50" s="257"/>
      <c r="L50" s="257"/>
      <c r="M50" s="257"/>
      <c r="N50" s="257"/>
      <c r="O50" s="257"/>
      <c r="P50" s="257"/>
      <c r="Q50" s="257"/>
      <c r="R50" s="257"/>
      <c r="S50" s="257"/>
      <c r="T50" s="286"/>
      <c r="U50" s="286"/>
      <c r="V50" s="257"/>
    </row>
    <row r="51" spans="1:22" x14ac:dyDescent="0.2">
      <c r="C51" s="260"/>
      <c r="D51" s="261"/>
      <c r="E51" s="258"/>
      <c r="F51" s="262"/>
      <c r="G51" s="262"/>
      <c r="H51" s="258"/>
      <c r="I51" s="258"/>
      <c r="J51" s="258"/>
      <c r="K51" s="258"/>
      <c r="L51" s="258"/>
      <c r="M51" s="258"/>
      <c r="N51" s="258"/>
      <c r="O51" s="258"/>
      <c r="P51" s="258"/>
      <c r="Q51" s="258"/>
      <c r="R51" s="258"/>
      <c r="S51" s="258"/>
      <c r="T51" s="258"/>
      <c r="U51" s="258"/>
      <c r="V51" s="258"/>
    </row>
    <row r="52" spans="1:22" ht="17" x14ac:dyDescent="0.2">
      <c r="C52" s="260"/>
      <c r="D52" s="261" t="s">
        <v>190</v>
      </c>
      <c r="E52" s="258"/>
      <c r="F52" s="262"/>
      <c r="G52" s="262"/>
      <c r="H52" s="258"/>
      <c r="I52" s="286"/>
      <c r="J52" s="257"/>
      <c r="K52" s="286"/>
      <c r="L52" s="286"/>
      <c r="M52" s="286"/>
      <c r="N52" s="286"/>
      <c r="O52" s="286"/>
      <c r="P52" s="286"/>
      <c r="Q52" s="286"/>
      <c r="R52" s="286"/>
      <c r="S52" s="286"/>
      <c r="T52" s="257"/>
      <c r="U52" s="257"/>
      <c r="V52" s="286"/>
    </row>
    <row r="53" spans="1:22" x14ac:dyDescent="0.2">
      <c r="C53" s="260"/>
      <c r="D53" s="261"/>
      <c r="E53" s="258"/>
      <c r="F53" s="262"/>
      <c r="G53" s="262"/>
      <c r="H53" s="258"/>
      <c r="I53" s="286"/>
      <c r="J53" s="257"/>
      <c r="K53" s="286"/>
      <c r="L53" s="286"/>
      <c r="M53" s="286"/>
      <c r="N53" s="286"/>
      <c r="O53" s="286"/>
      <c r="P53" s="286"/>
      <c r="Q53" s="286"/>
      <c r="R53" s="286"/>
      <c r="S53" s="286"/>
      <c r="T53" s="257"/>
      <c r="U53" s="257"/>
      <c r="V53" s="286"/>
    </row>
    <row r="54" spans="1:22" x14ac:dyDescent="0.2">
      <c r="C54" s="260"/>
      <c r="D54" s="261"/>
      <c r="E54" s="258"/>
      <c r="F54" s="262"/>
      <c r="G54" s="262"/>
      <c r="H54" s="258"/>
      <c r="I54" s="286"/>
      <c r="J54" s="257"/>
      <c r="K54" s="286"/>
      <c r="L54" s="286"/>
      <c r="M54" s="286"/>
      <c r="N54" s="286"/>
      <c r="O54" s="286"/>
      <c r="P54" s="286"/>
      <c r="Q54" s="286"/>
      <c r="R54" s="286"/>
      <c r="S54" s="286"/>
      <c r="T54" s="257"/>
      <c r="U54" s="257"/>
      <c r="V54" s="286"/>
    </row>
    <row r="55" spans="1:22" x14ac:dyDescent="0.2">
      <c r="C55" s="260"/>
      <c r="D55" s="261"/>
      <c r="E55" s="258"/>
      <c r="F55" s="262"/>
      <c r="G55" s="262"/>
      <c r="H55" s="258"/>
      <c r="I55" s="286"/>
      <c r="J55" s="257"/>
      <c r="K55" s="286"/>
      <c r="L55" s="286"/>
      <c r="M55" s="286"/>
      <c r="N55" s="286"/>
      <c r="O55" s="286"/>
      <c r="P55" s="286"/>
      <c r="Q55" s="286"/>
      <c r="R55" s="286"/>
      <c r="S55" s="286"/>
      <c r="T55" s="257"/>
      <c r="U55" s="257"/>
      <c r="V55" s="286"/>
    </row>
    <row r="56" spans="1:22" x14ac:dyDescent="0.2">
      <c r="C56" s="260"/>
      <c r="D56" s="261"/>
      <c r="E56" s="258"/>
      <c r="F56" s="262"/>
      <c r="G56" s="262"/>
      <c r="H56" s="258"/>
      <c r="I56" s="286"/>
      <c r="J56" s="257"/>
      <c r="K56" s="286"/>
      <c r="L56" s="286"/>
      <c r="M56" s="286"/>
      <c r="N56" s="286"/>
      <c r="O56" s="286"/>
      <c r="P56" s="286"/>
      <c r="Q56" s="286"/>
      <c r="R56" s="286"/>
      <c r="S56" s="286"/>
      <c r="T56" s="257"/>
      <c r="U56" s="257"/>
      <c r="V56" s="286"/>
    </row>
    <row r="61" spans="1:22" s="52" customFormat="1" x14ac:dyDescent="0.2">
      <c r="A61" s="46"/>
      <c r="B61" s="46"/>
      <c r="C61" s="260"/>
      <c r="D61" s="261"/>
      <c r="E61" s="258"/>
      <c r="F61" s="262"/>
      <c r="G61" s="262"/>
      <c r="H61" s="258"/>
      <c r="I61" s="36"/>
      <c r="J61" s="258"/>
      <c r="K61" s="36"/>
      <c r="L61" s="36"/>
      <c r="M61" s="36"/>
      <c r="N61" s="258"/>
      <c r="O61" s="36"/>
      <c r="P61" s="258"/>
      <c r="Q61" s="36"/>
      <c r="R61" s="257"/>
      <c r="S61" s="36"/>
      <c r="T61" s="257"/>
      <c r="U61" s="36"/>
      <c r="V61" s="257"/>
    </row>
    <row r="62" spans="1:22" s="52" customFormat="1" x14ac:dyDescent="0.2">
      <c r="A62" s="46"/>
      <c r="B62" s="46"/>
      <c r="C62" s="260"/>
      <c r="D62" s="261"/>
      <c r="E62" s="258"/>
      <c r="F62" s="262"/>
      <c r="G62" s="36"/>
      <c r="H62" s="258"/>
      <c r="I62" s="36"/>
      <c r="J62" s="258"/>
      <c r="K62" s="36"/>
      <c r="L62" s="197"/>
      <c r="M62" s="197"/>
      <c r="N62" s="258"/>
      <c r="O62" s="36"/>
      <c r="P62" s="258"/>
      <c r="Q62" s="197"/>
      <c r="R62" s="257"/>
      <c r="S62" s="197"/>
      <c r="T62" s="257"/>
      <c r="U62" s="197"/>
      <c r="V62" s="257"/>
    </row>
  </sheetData>
  <mergeCells count="74">
    <mergeCell ref="S41:T41"/>
    <mergeCell ref="U41:V41"/>
    <mergeCell ref="E42:G42"/>
    <mergeCell ref="I42:J42"/>
    <mergeCell ref="K42:L42"/>
    <mergeCell ref="M42:N42"/>
    <mergeCell ref="O42:P42"/>
    <mergeCell ref="Q42:R42"/>
    <mergeCell ref="S42:T42"/>
    <mergeCell ref="U42:V42"/>
    <mergeCell ref="A41:E41"/>
    <mergeCell ref="I41:J41"/>
    <mergeCell ref="K41:L41"/>
    <mergeCell ref="M41:N41"/>
    <mergeCell ref="O41:P41"/>
    <mergeCell ref="Q41:R41"/>
    <mergeCell ref="A37:A40"/>
    <mergeCell ref="B37:B40"/>
    <mergeCell ref="C37:C38"/>
    <mergeCell ref="D37:D38"/>
    <mergeCell ref="C39:C40"/>
    <mergeCell ref="D39:D40"/>
    <mergeCell ref="A24:A25"/>
    <mergeCell ref="B24:B25"/>
    <mergeCell ref="C24:C25"/>
    <mergeCell ref="D24:D25"/>
    <mergeCell ref="A26:A36"/>
    <mergeCell ref="B26:B36"/>
    <mergeCell ref="C26:C27"/>
    <mergeCell ref="D26:D27"/>
    <mergeCell ref="C28:C29"/>
    <mergeCell ref="D28:D29"/>
    <mergeCell ref="C31:C33"/>
    <mergeCell ref="D31:D33"/>
    <mergeCell ref="C34:C36"/>
    <mergeCell ref="D34:D36"/>
    <mergeCell ref="C13:C14"/>
    <mergeCell ref="D13:D14"/>
    <mergeCell ref="C15:C16"/>
    <mergeCell ref="D15:D16"/>
    <mergeCell ref="A18:A23"/>
    <mergeCell ref="B18:B23"/>
    <mergeCell ref="C18:C19"/>
    <mergeCell ref="D18:D19"/>
    <mergeCell ref="C20:C21"/>
    <mergeCell ref="D20:D21"/>
    <mergeCell ref="C22:C23"/>
    <mergeCell ref="D22:D23"/>
    <mergeCell ref="A9:A10"/>
    <mergeCell ref="B9:B10"/>
    <mergeCell ref="C9:C10"/>
    <mergeCell ref="D9:D10"/>
    <mergeCell ref="A11:A12"/>
    <mergeCell ref="B11:B12"/>
    <mergeCell ref="C11:C12"/>
    <mergeCell ref="D11:D12"/>
    <mergeCell ref="O6:P6"/>
    <mergeCell ref="Q6:R6"/>
    <mergeCell ref="S6:T6"/>
    <mergeCell ref="U6:V6"/>
    <mergeCell ref="A7:A8"/>
    <mergeCell ref="B7:B8"/>
    <mergeCell ref="C7:C8"/>
    <mergeCell ref="D7:D8"/>
    <mergeCell ref="A6:B6"/>
    <mergeCell ref="C6:D6"/>
    <mergeCell ref="I6:J6"/>
    <mergeCell ref="K6:L6"/>
    <mergeCell ref="M6:N6"/>
    <mergeCell ref="A2:G2"/>
    <mergeCell ref="A4:G4"/>
    <mergeCell ref="K5:L5"/>
    <mergeCell ref="O5:P5"/>
    <mergeCell ref="Q5:R5"/>
  </mergeCells>
  <pageMargins left="0.64" right="0.25" top="0.59" bottom="0.2" header="0.3" footer="0.2"/>
  <pageSetup paperSize="8" scale="40" orientation="portrait" r:id="rId1"/>
  <rowBreaks count="1" manualBreakCount="1">
    <brk id="4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E643E-01D7-4A2D-9746-321B12124976}">
  <sheetPr>
    <tabColor rgb="FF92D050"/>
    <pageSetUpPr fitToPage="1"/>
  </sheetPr>
  <dimension ref="A1:V62"/>
  <sheetViews>
    <sheetView showGridLines="0" zoomScale="85" zoomScaleNormal="85" zoomScaleSheetLayoutView="55" workbookViewId="0">
      <pane ySplit="6" topLeftCell="A7" activePane="bottomLeft" state="frozen"/>
      <selection activeCell="G8" sqref="G8"/>
      <selection pane="bottomLeft" activeCell="G8" sqref="G8"/>
    </sheetView>
  </sheetViews>
  <sheetFormatPr baseColWidth="10" defaultColWidth="9.1640625" defaultRowHeight="16" x14ac:dyDescent="0.2"/>
  <cols>
    <col min="1" max="1" width="4.83203125" style="46" customWidth="1"/>
    <col min="2" max="2" width="51.5" style="46" customWidth="1"/>
    <col min="3" max="3" width="6.1640625" style="42" customWidth="1"/>
    <col min="4" max="4" width="57.83203125" style="48" customWidth="1"/>
    <col min="5" max="5" width="24.83203125" style="44" customWidth="1"/>
    <col min="6" max="6" width="8.83203125" style="50" hidden="1" customWidth="1"/>
    <col min="7" max="7" width="10.5" style="50" customWidth="1"/>
    <col min="8" max="8" width="2" style="44" customWidth="1"/>
    <col min="9" max="9" width="19.1640625" style="52" customWidth="1"/>
    <col min="10" max="10" width="5.5" style="52" customWidth="1"/>
    <col min="11" max="11" width="19.83203125" style="52" customWidth="1"/>
    <col min="12" max="12" width="5.5" style="52" customWidth="1"/>
    <col min="13" max="13" width="21.5" style="52" customWidth="1"/>
    <col min="14" max="14" width="5.5" style="52" customWidth="1"/>
    <col min="15" max="15" width="18.5" style="52" customWidth="1"/>
    <col min="16" max="16" width="5.5" style="52" customWidth="1"/>
    <col min="17" max="17" width="19.83203125" style="52" customWidth="1"/>
    <col min="18" max="18" width="5.5" style="52" customWidth="1"/>
    <col min="19" max="19" width="20.1640625" style="52" customWidth="1"/>
    <col min="20" max="20" width="5.5" style="52" customWidth="1"/>
    <col min="21" max="21" width="20.5" style="52" customWidth="1"/>
    <col min="22" max="22" width="5.5" style="52" customWidth="1"/>
    <col min="23" max="16384" width="9.1640625" style="44"/>
  </cols>
  <sheetData>
    <row r="1" spans="1:22" ht="21" x14ac:dyDescent="0.2">
      <c r="A1" s="107" t="s">
        <v>191</v>
      </c>
      <c r="B1" s="260"/>
      <c r="C1" s="261"/>
      <c r="D1" s="258"/>
      <c r="E1" s="262"/>
      <c r="F1" s="262"/>
      <c r="G1" s="258"/>
      <c r="H1" s="257"/>
      <c r="I1" s="257"/>
      <c r="J1" s="257"/>
      <c r="K1" s="257"/>
      <c r="L1" s="257"/>
      <c r="M1" s="257"/>
      <c r="N1" s="257"/>
      <c r="O1" s="257"/>
      <c r="P1" s="257"/>
      <c r="Q1" s="257"/>
      <c r="R1" s="257"/>
      <c r="S1" s="258"/>
      <c r="T1" s="258"/>
      <c r="U1" s="258"/>
      <c r="V1" s="258"/>
    </row>
    <row r="2" spans="1:22" ht="19.5" customHeight="1" x14ac:dyDescent="0.2">
      <c r="A2" s="453" t="s">
        <v>192</v>
      </c>
      <c r="B2" s="453"/>
      <c r="C2" s="453"/>
      <c r="D2" s="453"/>
      <c r="E2" s="453"/>
      <c r="F2" s="453"/>
      <c r="G2" s="453"/>
      <c r="H2" s="161"/>
      <c r="I2" s="161"/>
      <c r="J2" s="161"/>
      <c r="K2" s="257"/>
      <c r="L2" s="257"/>
      <c r="M2" s="257"/>
      <c r="N2" s="257"/>
      <c r="O2" s="257"/>
      <c r="P2" s="257"/>
      <c r="Q2" s="257"/>
      <c r="R2" s="257"/>
      <c r="S2" s="258"/>
      <c r="T2" s="258"/>
      <c r="U2" s="258"/>
      <c r="V2" s="258"/>
    </row>
    <row r="3" spans="1:22" x14ac:dyDescent="0.2">
      <c r="A3" s="47"/>
      <c r="C3" s="260"/>
      <c r="D3" s="261"/>
      <c r="E3" s="258"/>
      <c r="F3" s="262"/>
      <c r="G3" s="262"/>
      <c r="H3" s="258"/>
      <c r="I3" s="257"/>
      <c r="J3" s="257"/>
      <c r="K3" s="257"/>
      <c r="L3" s="257"/>
      <c r="M3" s="257"/>
      <c r="N3" s="257"/>
      <c r="O3" s="257"/>
      <c r="P3" s="257"/>
      <c r="Q3" s="257"/>
      <c r="R3" s="257"/>
      <c r="S3" s="257"/>
      <c r="T3" s="257"/>
      <c r="U3" s="257"/>
      <c r="V3" s="257"/>
    </row>
    <row r="4" spans="1:22" ht="19" x14ac:dyDescent="0.2">
      <c r="A4" s="453" t="s">
        <v>211</v>
      </c>
      <c r="B4" s="453"/>
      <c r="C4" s="453"/>
      <c r="D4" s="453"/>
      <c r="E4" s="453"/>
      <c r="F4" s="453"/>
      <c r="G4" s="453"/>
      <c r="H4" s="258"/>
      <c r="I4" s="262"/>
      <c r="J4" s="262"/>
      <c r="K4" s="262"/>
      <c r="L4" s="262"/>
      <c r="M4" s="262"/>
      <c r="N4" s="262"/>
      <c r="O4" s="262"/>
      <c r="P4" s="262"/>
      <c r="Q4" s="262"/>
      <c r="R4" s="262"/>
      <c r="S4" s="262"/>
      <c r="T4" s="262"/>
      <c r="U4" s="262"/>
      <c r="V4" s="257"/>
    </row>
    <row r="5" spans="1:22" ht="20.25" hidden="1" customHeight="1" x14ac:dyDescent="0.2">
      <c r="C5" s="260"/>
      <c r="D5" s="261"/>
      <c r="E5" s="258"/>
      <c r="F5" s="262"/>
      <c r="G5" s="262"/>
      <c r="H5" s="258"/>
      <c r="I5" s="257"/>
      <c r="J5" s="257"/>
      <c r="K5" s="454" t="s">
        <v>195</v>
      </c>
      <c r="L5" s="454"/>
      <c r="M5" s="133"/>
      <c r="N5" s="133"/>
      <c r="O5" s="455" t="s">
        <v>196</v>
      </c>
      <c r="P5" s="455"/>
      <c r="Q5" s="456" t="s">
        <v>197</v>
      </c>
      <c r="R5" s="456"/>
      <c r="S5" s="288"/>
      <c r="T5" s="288"/>
      <c r="U5" s="288"/>
      <c r="V5" s="288"/>
    </row>
    <row r="6" spans="1:22" s="42" customFormat="1" ht="30.75" customHeight="1" x14ac:dyDescent="0.2">
      <c r="A6" s="465" t="s">
        <v>0</v>
      </c>
      <c r="B6" s="465"/>
      <c r="C6" s="465" t="s">
        <v>1</v>
      </c>
      <c r="D6" s="465"/>
      <c r="E6" s="122" t="s">
        <v>2</v>
      </c>
      <c r="F6" s="122" t="s">
        <v>3</v>
      </c>
      <c r="G6" s="122" t="s">
        <v>59</v>
      </c>
      <c r="H6" s="260"/>
      <c r="I6" s="459" t="s">
        <v>60</v>
      </c>
      <c r="J6" s="460"/>
      <c r="K6" s="459" t="s">
        <v>61</v>
      </c>
      <c r="L6" s="460"/>
      <c r="M6" s="457" t="s">
        <v>62</v>
      </c>
      <c r="N6" s="458"/>
      <c r="O6" s="457" t="s">
        <v>63</v>
      </c>
      <c r="P6" s="458"/>
      <c r="Q6" s="457" t="s">
        <v>64</v>
      </c>
      <c r="R6" s="458"/>
      <c r="S6" s="459" t="s">
        <v>65</v>
      </c>
      <c r="T6" s="460"/>
      <c r="U6" s="459" t="s">
        <v>66</v>
      </c>
      <c r="V6" s="460"/>
    </row>
    <row r="7" spans="1:22" s="42" customFormat="1" ht="51.75" customHeight="1" x14ac:dyDescent="0.2">
      <c r="A7" s="461">
        <v>1</v>
      </c>
      <c r="B7" s="466" t="s">
        <v>212</v>
      </c>
      <c r="C7" s="464">
        <v>1.1000000000000001</v>
      </c>
      <c r="D7" s="463" t="s">
        <v>213</v>
      </c>
      <c r="E7" s="292" t="s">
        <v>165</v>
      </c>
      <c r="F7" s="256"/>
      <c r="G7" s="259">
        <v>1</v>
      </c>
      <c r="H7" s="260"/>
      <c r="I7" s="256"/>
      <c r="J7" s="289"/>
      <c r="K7" s="256"/>
      <c r="L7" s="45"/>
      <c r="M7" s="256"/>
      <c r="N7" s="290"/>
      <c r="O7" s="211"/>
      <c r="P7" s="289"/>
      <c r="Q7" s="211"/>
      <c r="R7" s="289"/>
      <c r="S7" s="256"/>
      <c r="T7" s="289"/>
      <c r="U7" s="256"/>
      <c r="V7" s="291"/>
    </row>
    <row r="8" spans="1:22" s="42" customFormat="1" ht="61.5" customHeight="1" x14ac:dyDescent="0.2">
      <c r="A8" s="462"/>
      <c r="B8" s="467"/>
      <c r="C8" s="464"/>
      <c r="D8" s="463"/>
      <c r="E8" s="292" t="s">
        <v>171</v>
      </c>
      <c r="F8" s="256"/>
      <c r="G8" s="259">
        <v>0</v>
      </c>
      <c r="H8" s="260"/>
      <c r="I8" s="256"/>
      <c r="J8" s="289"/>
      <c r="K8" s="256"/>
      <c r="L8" s="45"/>
      <c r="M8" s="256"/>
      <c r="N8" s="290"/>
      <c r="O8" s="211"/>
      <c r="P8" s="289"/>
      <c r="Q8" s="211"/>
      <c r="R8" s="289"/>
      <c r="S8" s="256"/>
      <c r="T8" s="289"/>
      <c r="U8" s="256"/>
      <c r="V8" s="291"/>
    </row>
    <row r="9" spans="1:22" s="42" customFormat="1" ht="45" customHeight="1" x14ac:dyDescent="0.2">
      <c r="A9" s="461"/>
      <c r="B9" s="463"/>
      <c r="C9" s="464"/>
      <c r="D9" s="463"/>
      <c r="E9" s="292"/>
      <c r="F9" s="256"/>
      <c r="G9" s="259"/>
      <c r="H9" s="260"/>
      <c r="I9" s="256"/>
      <c r="J9" s="289"/>
      <c r="K9" s="256"/>
      <c r="L9" s="45"/>
      <c r="M9" s="256"/>
      <c r="N9" s="290"/>
      <c r="O9" s="211"/>
      <c r="P9" s="289"/>
      <c r="Q9" s="211"/>
      <c r="R9" s="289"/>
      <c r="S9" s="256"/>
      <c r="T9" s="289"/>
      <c r="U9" s="256"/>
      <c r="V9" s="291"/>
    </row>
    <row r="10" spans="1:22" s="42" customFormat="1" x14ac:dyDescent="0.2">
      <c r="A10" s="462"/>
      <c r="B10" s="463"/>
      <c r="C10" s="464"/>
      <c r="D10" s="463"/>
      <c r="E10" s="292"/>
      <c r="F10" s="256"/>
      <c r="G10" s="259"/>
      <c r="H10" s="260"/>
      <c r="I10" s="256"/>
      <c r="J10" s="289"/>
      <c r="K10" s="256"/>
      <c r="L10" s="45"/>
      <c r="M10" s="256"/>
      <c r="N10" s="290"/>
      <c r="O10" s="211"/>
      <c r="P10" s="289"/>
      <c r="Q10" s="211"/>
      <c r="R10" s="289"/>
      <c r="S10" s="256"/>
      <c r="T10" s="289"/>
      <c r="U10" s="256"/>
      <c r="V10" s="291"/>
    </row>
    <row r="11" spans="1:22" s="42" customFormat="1" ht="56.25" customHeight="1" x14ac:dyDescent="0.2">
      <c r="A11" s="461"/>
      <c r="B11" s="466"/>
      <c r="C11" s="464"/>
      <c r="D11" s="463"/>
      <c r="E11" s="259"/>
      <c r="F11" s="256"/>
      <c r="G11" s="256"/>
      <c r="H11" s="260"/>
      <c r="I11" s="256"/>
      <c r="J11" s="289"/>
      <c r="K11" s="256"/>
      <c r="L11" s="45"/>
      <c r="M11" s="256"/>
      <c r="N11" s="290"/>
      <c r="O11" s="211"/>
      <c r="P11" s="289"/>
      <c r="Q11" s="211"/>
      <c r="R11" s="289"/>
      <c r="S11" s="256"/>
      <c r="T11" s="289"/>
      <c r="U11" s="256"/>
      <c r="V11" s="291"/>
    </row>
    <row r="12" spans="1:22" s="42" customFormat="1" ht="54.75" customHeight="1" x14ac:dyDescent="0.2">
      <c r="A12" s="462"/>
      <c r="B12" s="467"/>
      <c r="C12" s="464"/>
      <c r="D12" s="463"/>
      <c r="E12" s="259"/>
      <c r="F12" s="256"/>
      <c r="G12" s="256"/>
      <c r="H12" s="260"/>
      <c r="I12" s="256"/>
      <c r="J12" s="289"/>
      <c r="K12" s="256"/>
      <c r="L12" s="45"/>
      <c r="M12" s="256"/>
      <c r="N12" s="290"/>
      <c r="O12" s="211"/>
      <c r="P12" s="289"/>
      <c r="Q12" s="211"/>
      <c r="R12" s="289"/>
      <c r="S12" s="256"/>
      <c r="T12" s="289"/>
      <c r="U12" s="256"/>
      <c r="V12" s="291"/>
    </row>
    <row r="13" spans="1:22" s="42" customFormat="1" ht="29.25" customHeight="1" x14ac:dyDescent="0.2">
      <c r="A13" s="59"/>
      <c r="B13" s="293"/>
      <c r="C13" s="464"/>
      <c r="D13" s="463"/>
      <c r="E13" s="259"/>
      <c r="F13" s="256"/>
      <c r="G13" s="256"/>
      <c r="H13" s="260"/>
      <c r="I13" s="256"/>
      <c r="J13" s="289"/>
      <c r="K13" s="256"/>
      <c r="L13" s="45"/>
      <c r="M13" s="256"/>
      <c r="N13" s="290"/>
      <c r="O13" s="211"/>
      <c r="P13" s="289"/>
      <c r="Q13" s="211"/>
      <c r="R13" s="289"/>
      <c r="S13" s="256"/>
      <c r="T13" s="289"/>
      <c r="U13" s="256"/>
      <c r="V13" s="291"/>
    </row>
    <row r="14" spans="1:22" s="42" customFormat="1" ht="27.75" customHeight="1" x14ac:dyDescent="0.2">
      <c r="A14" s="59"/>
      <c r="B14" s="293"/>
      <c r="C14" s="464"/>
      <c r="D14" s="463"/>
      <c r="E14" s="259"/>
      <c r="F14" s="256"/>
      <c r="G14" s="256"/>
      <c r="H14" s="260"/>
      <c r="I14" s="256"/>
      <c r="J14" s="289"/>
      <c r="K14" s="256"/>
      <c r="L14" s="45"/>
      <c r="M14" s="256"/>
      <c r="N14" s="290"/>
      <c r="O14" s="211"/>
      <c r="P14" s="289"/>
      <c r="Q14" s="211"/>
      <c r="R14" s="289"/>
      <c r="S14" s="256"/>
      <c r="T14" s="289"/>
      <c r="U14" s="256"/>
      <c r="V14" s="291"/>
    </row>
    <row r="15" spans="1:22" s="42" customFormat="1" x14ac:dyDescent="0.2">
      <c r="A15" s="59"/>
      <c r="B15" s="293"/>
      <c r="C15" s="464"/>
      <c r="D15" s="468"/>
      <c r="E15" s="259"/>
      <c r="F15" s="256"/>
      <c r="G15" s="256"/>
      <c r="H15" s="260"/>
      <c r="I15" s="256"/>
      <c r="J15" s="289"/>
      <c r="K15" s="256"/>
      <c r="L15" s="45"/>
      <c r="M15" s="256"/>
      <c r="N15" s="290"/>
      <c r="O15" s="211"/>
      <c r="P15" s="289"/>
      <c r="Q15" s="211"/>
      <c r="R15" s="289"/>
      <c r="S15" s="256"/>
      <c r="T15" s="289"/>
      <c r="U15" s="256"/>
      <c r="V15" s="291"/>
    </row>
    <row r="16" spans="1:22" s="42" customFormat="1" x14ac:dyDescent="0.2">
      <c r="A16" s="59"/>
      <c r="B16" s="293"/>
      <c r="C16" s="464"/>
      <c r="D16" s="469"/>
      <c r="E16" s="259"/>
      <c r="F16" s="256"/>
      <c r="G16" s="256"/>
      <c r="H16" s="260"/>
      <c r="I16" s="256"/>
      <c r="J16" s="289"/>
      <c r="K16" s="256"/>
      <c r="L16" s="45"/>
      <c r="M16" s="256"/>
      <c r="N16" s="290"/>
      <c r="O16" s="211"/>
      <c r="P16" s="289"/>
      <c r="Q16" s="211"/>
      <c r="R16" s="289"/>
      <c r="S16" s="256"/>
      <c r="T16" s="289"/>
      <c r="U16" s="256"/>
      <c r="V16" s="291"/>
    </row>
    <row r="17" spans="1:22" s="42" customFormat="1" x14ac:dyDescent="0.2">
      <c r="A17" s="59"/>
      <c r="B17" s="293"/>
      <c r="C17" s="256"/>
      <c r="D17" s="259"/>
      <c r="E17" s="259"/>
      <c r="F17" s="256"/>
      <c r="G17" s="294"/>
      <c r="H17" s="260"/>
      <c r="I17" s="256"/>
      <c r="J17" s="289"/>
      <c r="K17" s="256"/>
      <c r="L17" s="45"/>
      <c r="M17" s="256"/>
      <c r="N17" s="290"/>
      <c r="O17" s="211"/>
      <c r="P17" s="289"/>
      <c r="Q17" s="211"/>
      <c r="R17" s="289"/>
      <c r="S17" s="256"/>
      <c r="T17" s="289"/>
      <c r="U17" s="256"/>
      <c r="V17" s="291"/>
    </row>
    <row r="18" spans="1:22" s="42" customFormat="1" ht="47.25" customHeight="1" x14ac:dyDescent="0.2">
      <c r="A18" s="419"/>
      <c r="B18" s="470"/>
      <c r="C18" s="464"/>
      <c r="D18" s="463"/>
      <c r="E18" s="259"/>
      <c r="F18" s="256"/>
      <c r="G18" s="256"/>
      <c r="H18" s="260"/>
      <c r="I18" s="256"/>
      <c r="J18" s="289"/>
      <c r="K18" s="256"/>
      <c r="L18" s="45"/>
      <c r="M18" s="256"/>
      <c r="N18" s="290"/>
      <c r="O18" s="211"/>
      <c r="P18" s="289"/>
      <c r="Q18" s="211"/>
      <c r="R18" s="289"/>
      <c r="S18" s="256"/>
      <c r="T18" s="289"/>
      <c r="U18" s="256"/>
      <c r="V18" s="291"/>
    </row>
    <row r="19" spans="1:22" s="42" customFormat="1" ht="48" customHeight="1" x14ac:dyDescent="0.2">
      <c r="A19" s="419"/>
      <c r="B19" s="470"/>
      <c r="C19" s="464"/>
      <c r="D19" s="463"/>
      <c r="E19" s="259"/>
      <c r="F19" s="256"/>
      <c r="G19" s="256"/>
      <c r="H19" s="260"/>
      <c r="I19" s="256"/>
      <c r="J19" s="289"/>
      <c r="K19" s="256"/>
      <c r="L19" s="45"/>
      <c r="M19" s="256"/>
      <c r="N19" s="290"/>
      <c r="O19" s="211"/>
      <c r="P19" s="289"/>
      <c r="Q19" s="211"/>
      <c r="R19" s="289"/>
      <c r="S19" s="256"/>
      <c r="T19" s="289"/>
      <c r="U19" s="256"/>
      <c r="V19" s="291"/>
    </row>
    <row r="20" spans="1:22" s="42" customFormat="1" ht="18.75" customHeight="1" x14ac:dyDescent="0.2">
      <c r="A20" s="419"/>
      <c r="B20" s="470"/>
      <c r="C20" s="464"/>
      <c r="D20" s="463"/>
      <c r="E20" s="259"/>
      <c r="F20" s="256"/>
      <c r="G20" s="256"/>
      <c r="H20" s="260"/>
      <c r="I20" s="256"/>
      <c r="J20" s="289"/>
      <c r="K20" s="256"/>
      <c r="L20" s="45"/>
      <c r="M20" s="256"/>
      <c r="N20" s="290"/>
      <c r="O20" s="211"/>
      <c r="P20" s="289"/>
      <c r="Q20" s="211"/>
      <c r="R20" s="289"/>
      <c r="S20" s="256"/>
      <c r="T20" s="289"/>
      <c r="U20" s="256"/>
      <c r="V20" s="291"/>
    </row>
    <row r="21" spans="1:22" s="42" customFormat="1" x14ac:dyDescent="0.2">
      <c r="A21" s="419"/>
      <c r="B21" s="470"/>
      <c r="C21" s="464"/>
      <c r="D21" s="463"/>
      <c r="E21" s="259"/>
      <c r="F21" s="256"/>
      <c r="G21" s="256"/>
      <c r="H21" s="260"/>
      <c r="I21" s="256"/>
      <c r="J21" s="289"/>
      <c r="K21" s="256"/>
      <c r="L21" s="45"/>
      <c r="M21" s="256"/>
      <c r="N21" s="290"/>
      <c r="O21" s="211"/>
      <c r="P21" s="289"/>
      <c r="Q21" s="211"/>
      <c r="R21" s="289"/>
      <c r="S21" s="256"/>
      <c r="T21" s="289"/>
      <c r="U21" s="256"/>
      <c r="V21" s="291"/>
    </row>
    <row r="22" spans="1:22" s="42" customFormat="1" x14ac:dyDescent="0.2">
      <c r="A22" s="419"/>
      <c r="B22" s="470"/>
      <c r="C22" s="464"/>
      <c r="D22" s="468"/>
      <c r="E22" s="259"/>
      <c r="F22" s="256"/>
      <c r="G22" s="256"/>
      <c r="H22" s="260"/>
      <c r="I22" s="256"/>
      <c r="J22" s="289"/>
      <c r="K22" s="256"/>
      <c r="L22" s="45"/>
      <c r="M22" s="256"/>
      <c r="N22" s="290"/>
      <c r="O22" s="211"/>
      <c r="P22" s="289"/>
      <c r="Q22" s="211"/>
      <c r="R22" s="289"/>
      <c r="S22" s="256"/>
      <c r="T22" s="289"/>
      <c r="U22" s="256"/>
      <c r="V22" s="291"/>
    </row>
    <row r="23" spans="1:22" s="42" customFormat="1" x14ac:dyDescent="0.2">
      <c r="A23" s="419"/>
      <c r="B23" s="470"/>
      <c r="C23" s="464"/>
      <c r="D23" s="469"/>
      <c r="E23" s="259"/>
      <c r="F23" s="256"/>
      <c r="G23" s="256"/>
      <c r="H23" s="260"/>
      <c r="I23" s="256"/>
      <c r="J23" s="289"/>
      <c r="K23" s="256"/>
      <c r="L23" s="45"/>
      <c r="M23" s="256"/>
      <c r="N23" s="290"/>
      <c r="O23" s="211"/>
      <c r="P23" s="289"/>
      <c r="Q23" s="211"/>
      <c r="R23" s="289"/>
      <c r="S23" s="256"/>
      <c r="T23" s="289"/>
      <c r="U23" s="256"/>
      <c r="V23" s="291"/>
    </row>
    <row r="24" spans="1:22" s="42" customFormat="1" ht="48.75" customHeight="1" x14ac:dyDescent="0.2">
      <c r="A24" s="419"/>
      <c r="B24" s="470"/>
      <c r="C24" s="464"/>
      <c r="D24" s="463"/>
      <c r="E24" s="259"/>
      <c r="F24" s="256"/>
      <c r="G24" s="256"/>
      <c r="H24" s="260"/>
      <c r="I24" s="256"/>
      <c r="J24" s="289"/>
      <c r="K24" s="256"/>
      <c r="L24" s="45"/>
      <c r="M24" s="256"/>
      <c r="N24" s="290"/>
      <c r="O24" s="211"/>
      <c r="P24" s="289"/>
      <c r="Q24" s="211"/>
      <c r="R24" s="289"/>
      <c r="S24" s="256"/>
      <c r="T24" s="289"/>
      <c r="U24" s="256"/>
      <c r="V24" s="291"/>
    </row>
    <row r="25" spans="1:22" s="42" customFormat="1" ht="63" customHeight="1" x14ac:dyDescent="0.2">
      <c r="A25" s="419"/>
      <c r="B25" s="470"/>
      <c r="C25" s="464"/>
      <c r="D25" s="463"/>
      <c r="E25" s="259"/>
      <c r="F25" s="256"/>
      <c r="G25" s="256"/>
      <c r="H25" s="260"/>
      <c r="I25" s="256"/>
      <c r="J25" s="289"/>
      <c r="K25" s="256"/>
      <c r="L25" s="45"/>
      <c r="M25" s="256"/>
      <c r="N25" s="290"/>
      <c r="O25" s="211"/>
      <c r="P25" s="289"/>
      <c r="Q25" s="211"/>
      <c r="R25" s="289"/>
      <c r="S25" s="256"/>
      <c r="T25" s="289"/>
      <c r="U25" s="256"/>
      <c r="V25" s="291"/>
    </row>
    <row r="26" spans="1:22" s="42" customFormat="1" ht="21.75" customHeight="1" x14ac:dyDescent="0.2">
      <c r="A26" s="419"/>
      <c r="B26" s="470"/>
      <c r="C26" s="464"/>
      <c r="D26" s="463"/>
      <c r="E26" s="259"/>
      <c r="F26" s="256"/>
      <c r="G26" s="256"/>
      <c r="H26" s="260"/>
      <c r="I26" s="256"/>
      <c r="J26" s="289"/>
      <c r="K26" s="256"/>
      <c r="L26" s="45"/>
      <c r="M26" s="256"/>
      <c r="N26" s="290"/>
      <c r="O26" s="211"/>
      <c r="P26" s="289"/>
      <c r="Q26" s="211"/>
      <c r="R26" s="289"/>
      <c r="S26" s="256"/>
      <c r="T26" s="289"/>
      <c r="U26" s="256"/>
      <c r="V26" s="291"/>
    </row>
    <row r="27" spans="1:22" s="42" customFormat="1" x14ac:dyDescent="0.2">
      <c r="A27" s="419"/>
      <c r="B27" s="470"/>
      <c r="C27" s="464"/>
      <c r="D27" s="463"/>
      <c r="E27" s="259"/>
      <c r="F27" s="256"/>
      <c r="G27" s="256"/>
      <c r="H27" s="260"/>
      <c r="I27" s="256"/>
      <c r="J27" s="289"/>
      <c r="K27" s="256"/>
      <c r="L27" s="45"/>
      <c r="M27" s="256"/>
      <c r="N27" s="290"/>
      <c r="O27" s="211"/>
      <c r="P27" s="289"/>
      <c r="Q27" s="211"/>
      <c r="R27" s="289"/>
      <c r="S27" s="256"/>
      <c r="T27" s="289"/>
      <c r="U27" s="256"/>
      <c r="V27" s="291"/>
    </row>
    <row r="28" spans="1:22" s="42" customFormat="1" x14ac:dyDescent="0.2">
      <c r="A28" s="419"/>
      <c r="B28" s="470"/>
      <c r="C28" s="464"/>
      <c r="D28" s="471"/>
      <c r="E28" s="259"/>
      <c r="F28" s="256"/>
      <c r="G28" s="256"/>
      <c r="H28" s="260"/>
      <c r="I28" s="256"/>
      <c r="J28" s="289"/>
      <c r="K28" s="256"/>
      <c r="L28" s="45"/>
      <c r="M28" s="256"/>
      <c r="N28" s="290"/>
      <c r="O28" s="211"/>
      <c r="P28" s="289"/>
      <c r="Q28" s="211"/>
      <c r="R28" s="289"/>
      <c r="S28" s="256"/>
      <c r="T28" s="289"/>
      <c r="U28" s="256"/>
      <c r="V28" s="291"/>
    </row>
    <row r="29" spans="1:22" s="42" customFormat="1" x14ac:dyDescent="0.2">
      <c r="A29" s="419"/>
      <c r="B29" s="470"/>
      <c r="C29" s="464"/>
      <c r="D29" s="471"/>
      <c r="E29" s="259"/>
      <c r="F29" s="256"/>
      <c r="G29" s="256"/>
      <c r="H29" s="260"/>
      <c r="I29" s="256"/>
      <c r="J29" s="289"/>
      <c r="K29" s="256"/>
      <c r="L29" s="45"/>
      <c r="M29" s="256"/>
      <c r="N29" s="290"/>
      <c r="O29" s="211"/>
      <c r="P29" s="289"/>
      <c r="Q29" s="211"/>
      <c r="R29" s="289"/>
      <c r="S29" s="256"/>
      <c r="T29" s="289"/>
      <c r="U29" s="256"/>
      <c r="V29" s="291"/>
    </row>
    <row r="30" spans="1:22" s="42" customFormat="1" x14ac:dyDescent="0.2">
      <c r="A30" s="419"/>
      <c r="B30" s="470"/>
      <c r="C30" s="256"/>
      <c r="D30" s="259"/>
      <c r="E30" s="259"/>
      <c r="F30" s="256"/>
      <c r="G30" s="294"/>
      <c r="H30" s="260"/>
      <c r="I30" s="256"/>
      <c r="J30" s="289"/>
      <c r="K30" s="256"/>
      <c r="L30" s="45"/>
      <c r="M30" s="256"/>
      <c r="N30" s="290"/>
      <c r="O30" s="211"/>
      <c r="P30" s="289"/>
      <c r="Q30" s="211"/>
      <c r="R30" s="289"/>
      <c r="S30" s="256"/>
      <c r="T30" s="289"/>
      <c r="U30" s="256"/>
      <c r="V30" s="291"/>
    </row>
    <row r="31" spans="1:22" s="42" customFormat="1" ht="42" customHeight="1" x14ac:dyDescent="0.2">
      <c r="A31" s="419"/>
      <c r="B31" s="470"/>
      <c r="C31" s="464"/>
      <c r="D31" s="463"/>
      <c r="E31" s="259"/>
      <c r="F31" s="256"/>
      <c r="G31" s="256"/>
      <c r="H31" s="260"/>
      <c r="I31" s="256"/>
      <c r="J31" s="289"/>
      <c r="K31" s="256"/>
      <c r="L31" s="45"/>
      <c r="M31" s="256"/>
      <c r="N31" s="290"/>
      <c r="O31" s="211"/>
      <c r="P31" s="289"/>
      <c r="Q31" s="211"/>
      <c r="R31" s="289"/>
      <c r="S31" s="256"/>
      <c r="T31" s="289"/>
      <c r="U31" s="256"/>
      <c r="V31" s="291"/>
    </row>
    <row r="32" spans="1:22" s="42" customFormat="1" ht="42.75" customHeight="1" x14ac:dyDescent="0.2">
      <c r="A32" s="419"/>
      <c r="B32" s="470"/>
      <c r="C32" s="464"/>
      <c r="D32" s="463"/>
      <c r="E32" s="259"/>
      <c r="F32" s="256"/>
      <c r="G32" s="256"/>
      <c r="H32" s="260"/>
      <c r="I32" s="256"/>
      <c r="J32" s="289"/>
      <c r="K32" s="256"/>
      <c r="L32" s="45"/>
      <c r="M32" s="256"/>
      <c r="N32" s="290"/>
      <c r="O32" s="211"/>
      <c r="P32" s="289"/>
      <c r="Q32" s="211"/>
      <c r="R32" s="289"/>
      <c r="S32" s="256"/>
      <c r="T32" s="289"/>
      <c r="U32" s="256"/>
      <c r="V32" s="291"/>
    </row>
    <row r="33" spans="1:22" s="42" customFormat="1" ht="48.75" customHeight="1" x14ac:dyDescent="0.2">
      <c r="A33" s="419"/>
      <c r="B33" s="470"/>
      <c r="C33" s="464"/>
      <c r="D33" s="463"/>
      <c r="E33" s="259"/>
      <c r="F33" s="256"/>
      <c r="G33" s="256"/>
      <c r="H33" s="260"/>
      <c r="I33" s="256"/>
      <c r="J33" s="289"/>
      <c r="K33" s="256"/>
      <c r="L33" s="45"/>
      <c r="M33" s="256"/>
      <c r="N33" s="290"/>
      <c r="O33" s="211"/>
      <c r="P33" s="289"/>
      <c r="Q33" s="211"/>
      <c r="R33" s="289"/>
      <c r="S33" s="256"/>
      <c r="T33" s="289"/>
      <c r="U33" s="256"/>
      <c r="V33" s="291"/>
    </row>
    <row r="34" spans="1:22" s="42" customFormat="1" ht="54.75" customHeight="1" x14ac:dyDescent="0.2">
      <c r="A34" s="419"/>
      <c r="B34" s="470"/>
      <c r="C34" s="464"/>
      <c r="D34" s="463"/>
      <c r="E34" s="259"/>
      <c r="F34" s="256"/>
      <c r="G34" s="256"/>
      <c r="H34" s="260"/>
      <c r="I34" s="256"/>
      <c r="J34" s="289"/>
      <c r="K34" s="256"/>
      <c r="L34" s="45"/>
      <c r="M34" s="256"/>
      <c r="N34" s="290"/>
      <c r="O34" s="211"/>
      <c r="P34" s="289"/>
      <c r="Q34" s="211"/>
      <c r="R34" s="289"/>
      <c r="S34" s="256"/>
      <c r="T34" s="289"/>
      <c r="U34" s="256"/>
      <c r="V34" s="291"/>
    </row>
    <row r="35" spans="1:22" s="42" customFormat="1" ht="47.25" customHeight="1" x14ac:dyDescent="0.2">
      <c r="A35" s="419"/>
      <c r="B35" s="470"/>
      <c r="C35" s="464"/>
      <c r="D35" s="463"/>
      <c r="E35" s="259"/>
      <c r="F35" s="256"/>
      <c r="G35" s="256"/>
      <c r="H35" s="260"/>
      <c r="I35" s="256"/>
      <c r="J35" s="289"/>
      <c r="K35" s="256"/>
      <c r="L35" s="45"/>
      <c r="M35" s="256"/>
      <c r="N35" s="290"/>
      <c r="O35" s="211"/>
      <c r="P35" s="289"/>
      <c r="Q35" s="211"/>
      <c r="R35" s="289"/>
      <c r="S35" s="256"/>
      <c r="T35" s="289"/>
      <c r="U35" s="256"/>
      <c r="V35" s="291"/>
    </row>
    <row r="36" spans="1:22" s="42" customFormat="1" ht="59.25" customHeight="1" x14ac:dyDescent="0.2">
      <c r="A36" s="419"/>
      <c r="B36" s="470"/>
      <c r="C36" s="464"/>
      <c r="D36" s="463"/>
      <c r="E36" s="259"/>
      <c r="F36" s="256"/>
      <c r="G36" s="256"/>
      <c r="H36" s="260"/>
      <c r="I36" s="256"/>
      <c r="J36" s="289"/>
      <c r="K36" s="256"/>
      <c r="L36" s="45"/>
      <c r="M36" s="256"/>
      <c r="N36" s="290"/>
      <c r="O36" s="211"/>
      <c r="P36" s="289"/>
      <c r="Q36" s="211"/>
      <c r="R36" s="289"/>
      <c r="S36" s="256"/>
      <c r="T36" s="289"/>
      <c r="U36" s="256"/>
      <c r="V36" s="291"/>
    </row>
    <row r="37" spans="1:22" s="42" customFormat="1" x14ac:dyDescent="0.2">
      <c r="A37" s="419"/>
      <c r="B37" s="470"/>
      <c r="C37" s="464"/>
      <c r="D37" s="463"/>
      <c r="E37" s="259"/>
      <c r="F37" s="256"/>
      <c r="G37" s="256"/>
      <c r="H37" s="260"/>
      <c r="I37" s="256"/>
      <c r="J37" s="289"/>
      <c r="K37" s="256"/>
      <c r="L37" s="45"/>
      <c r="M37" s="256"/>
      <c r="N37" s="290"/>
      <c r="O37" s="211"/>
      <c r="P37" s="289"/>
      <c r="Q37" s="211"/>
      <c r="R37" s="289"/>
      <c r="S37" s="256"/>
      <c r="T37" s="289"/>
      <c r="U37" s="256"/>
      <c r="V37" s="291"/>
    </row>
    <row r="38" spans="1:22" s="42" customFormat="1" ht="15" customHeight="1" x14ac:dyDescent="0.2">
      <c r="A38" s="419"/>
      <c r="B38" s="470"/>
      <c r="C38" s="464"/>
      <c r="D38" s="463"/>
      <c r="E38" s="259"/>
      <c r="F38" s="256"/>
      <c r="G38" s="256"/>
      <c r="H38" s="260"/>
      <c r="I38" s="256"/>
      <c r="J38" s="289"/>
      <c r="K38" s="256"/>
      <c r="L38" s="45"/>
      <c r="M38" s="256"/>
      <c r="N38" s="290"/>
      <c r="O38" s="211"/>
      <c r="P38" s="289"/>
      <c r="Q38" s="211"/>
      <c r="R38" s="289"/>
      <c r="S38" s="256"/>
      <c r="T38" s="289"/>
      <c r="U38" s="256"/>
      <c r="V38" s="291"/>
    </row>
    <row r="39" spans="1:22" s="42" customFormat="1" ht="19.5" customHeight="1" x14ac:dyDescent="0.2">
      <c r="A39" s="419"/>
      <c r="B39" s="470"/>
      <c r="C39" s="464"/>
      <c r="D39" s="463"/>
      <c r="E39" s="259"/>
      <c r="F39" s="256"/>
      <c r="G39" s="256"/>
      <c r="H39" s="260"/>
      <c r="I39" s="256"/>
      <c r="J39" s="289"/>
      <c r="K39" s="256"/>
      <c r="L39" s="45"/>
      <c r="M39" s="256"/>
      <c r="N39" s="290"/>
      <c r="O39" s="211"/>
      <c r="P39" s="289"/>
      <c r="Q39" s="211"/>
      <c r="R39" s="289"/>
      <c r="S39" s="256"/>
      <c r="T39" s="289"/>
      <c r="U39" s="256"/>
      <c r="V39" s="291"/>
    </row>
    <row r="40" spans="1:22" s="42" customFormat="1" ht="19.5" customHeight="1" x14ac:dyDescent="0.2">
      <c r="A40" s="419"/>
      <c r="B40" s="470"/>
      <c r="C40" s="464"/>
      <c r="D40" s="463"/>
      <c r="E40" s="259"/>
      <c r="F40" s="256"/>
      <c r="G40" s="256"/>
      <c r="H40" s="260"/>
      <c r="I40" s="295"/>
      <c r="J40" s="296"/>
      <c r="K40" s="295"/>
      <c r="L40" s="214"/>
      <c r="M40" s="295"/>
      <c r="N40" s="297"/>
      <c r="O40" s="215"/>
      <c r="P40" s="296"/>
      <c r="Q40" s="215"/>
      <c r="R40" s="296"/>
      <c r="S40" s="295"/>
      <c r="T40" s="296"/>
      <c r="U40" s="295"/>
      <c r="V40" s="298"/>
    </row>
    <row r="41" spans="1:22" s="42" customFormat="1" ht="34" x14ac:dyDescent="0.2">
      <c r="A41" s="432" t="s">
        <v>209</v>
      </c>
      <c r="B41" s="432"/>
      <c r="C41" s="432"/>
      <c r="D41" s="432"/>
      <c r="E41" s="432"/>
      <c r="F41" s="96"/>
      <c r="G41" s="96" t="s">
        <v>210</v>
      </c>
      <c r="H41" s="260"/>
      <c r="I41" s="472"/>
      <c r="J41" s="473"/>
      <c r="K41" s="472"/>
      <c r="L41" s="473"/>
      <c r="M41" s="472"/>
      <c r="N41" s="473"/>
      <c r="O41" s="472"/>
      <c r="P41" s="473"/>
      <c r="Q41" s="472"/>
      <c r="R41" s="473"/>
      <c r="S41" s="472"/>
      <c r="T41" s="473"/>
      <c r="U41" s="472"/>
      <c r="V41" s="473"/>
    </row>
    <row r="42" spans="1:22" s="20" customFormat="1" ht="22.5" customHeight="1" x14ac:dyDescent="0.25">
      <c r="A42" s="149"/>
      <c r="B42" s="149"/>
      <c r="C42" s="149"/>
      <c r="D42" s="149"/>
      <c r="E42" s="474" t="s">
        <v>175</v>
      </c>
      <c r="F42" s="474"/>
      <c r="G42" s="474"/>
      <c r="I42" s="475"/>
      <c r="J42" s="476"/>
      <c r="K42" s="475"/>
      <c r="L42" s="476"/>
      <c r="M42" s="475"/>
      <c r="N42" s="476"/>
      <c r="O42" s="475"/>
      <c r="P42" s="476"/>
      <c r="Q42" s="475"/>
      <c r="R42" s="476"/>
      <c r="S42" s="475"/>
      <c r="T42" s="476"/>
      <c r="U42" s="475"/>
      <c r="V42" s="476"/>
    </row>
    <row r="43" spans="1:22" s="20" customFormat="1" ht="22.5" customHeight="1" x14ac:dyDescent="0.25">
      <c r="A43" s="149"/>
      <c r="B43" s="149"/>
      <c r="C43" s="149"/>
      <c r="D43" s="149"/>
      <c r="E43" s="212"/>
      <c r="F43" s="212"/>
      <c r="G43" s="212"/>
      <c r="I43" s="213"/>
      <c r="J43" s="213"/>
      <c r="K43" s="213"/>
      <c r="L43" s="213"/>
      <c r="M43" s="213"/>
      <c r="N43" s="213"/>
      <c r="O43" s="213"/>
      <c r="P43" s="213"/>
      <c r="Q43" s="213"/>
      <c r="R43" s="213"/>
      <c r="S43" s="213"/>
      <c r="T43" s="213"/>
      <c r="U43" s="213"/>
      <c r="V43" s="213"/>
    </row>
    <row r="44" spans="1:22" ht="19" x14ac:dyDescent="0.2">
      <c r="B44" s="209"/>
      <c r="C44" s="260"/>
      <c r="D44" s="261"/>
      <c r="E44" s="258"/>
      <c r="F44" s="287"/>
      <c r="G44" s="258"/>
      <c r="H44" s="258"/>
      <c r="I44" s="257"/>
      <c r="J44" s="257"/>
      <c r="K44" s="257"/>
      <c r="L44" s="257"/>
      <c r="M44" s="257"/>
      <c r="N44" s="257"/>
      <c r="O44" s="257"/>
      <c r="P44" s="257"/>
      <c r="Q44" s="257"/>
      <c r="R44" s="257"/>
      <c r="S44" s="257"/>
      <c r="T44" s="257"/>
      <c r="U44" s="257"/>
      <c r="V44" s="257"/>
    </row>
    <row r="46" spans="1:22" ht="29.25" customHeight="1" x14ac:dyDescent="0.2">
      <c r="C46" s="260"/>
      <c r="D46" s="261"/>
      <c r="E46" s="258"/>
      <c r="F46" s="262"/>
      <c r="G46" s="262"/>
      <c r="H46" s="258"/>
      <c r="I46" s="257"/>
      <c r="J46" s="257"/>
      <c r="K46" s="257"/>
      <c r="L46" s="257"/>
      <c r="M46" s="257"/>
      <c r="N46" s="257"/>
      <c r="O46" s="257"/>
      <c r="P46" s="257"/>
      <c r="Q46" s="257"/>
      <c r="R46" s="257"/>
      <c r="S46" s="257"/>
      <c r="T46" s="257"/>
      <c r="U46" s="257"/>
      <c r="V46" s="257"/>
    </row>
    <row r="47" spans="1:22" ht="29.25" customHeight="1" x14ac:dyDescent="0.2">
      <c r="C47" s="260"/>
      <c r="D47" s="261"/>
      <c r="E47" s="258"/>
      <c r="F47" s="262"/>
      <c r="G47" s="262"/>
      <c r="H47" s="258"/>
      <c r="I47" s="257"/>
      <c r="J47" s="257"/>
      <c r="K47" s="257"/>
      <c r="L47" s="257"/>
      <c r="M47" s="257"/>
      <c r="N47" s="257"/>
      <c r="O47" s="257"/>
      <c r="P47" s="257"/>
      <c r="Q47" s="257"/>
      <c r="R47" s="257"/>
      <c r="S47" s="257"/>
      <c r="T47" s="257"/>
      <c r="U47" s="257"/>
      <c r="V47" s="257"/>
    </row>
    <row r="50" spans="1:22" x14ac:dyDescent="0.2">
      <c r="C50" s="260"/>
      <c r="D50" s="261"/>
      <c r="E50" s="258"/>
      <c r="F50" s="262"/>
      <c r="G50" s="262"/>
      <c r="H50" s="258"/>
      <c r="I50" s="257"/>
      <c r="J50" s="257"/>
      <c r="K50" s="257"/>
      <c r="L50" s="257"/>
      <c r="M50" s="257"/>
      <c r="N50" s="257"/>
      <c r="O50" s="257"/>
      <c r="P50" s="257"/>
      <c r="Q50" s="257"/>
      <c r="R50" s="257"/>
      <c r="S50" s="257"/>
      <c r="T50" s="286"/>
      <c r="U50" s="286"/>
      <c r="V50" s="257"/>
    </row>
    <row r="51" spans="1:22" x14ac:dyDescent="0.2">
      <c r="C51" s="260"/>
      <c r="D51" s="261"/>
      <c r="E51" s="258"/>
      <c r="F51" s="262"/>
      <c r="G51" s="262"/>
      <c r="H51" s="258"/>
      <c r="I51" s="258"/>
      <c r="J51" s="258"/>
      <c r="K51" s="258"/>
      <c r="L51" s="258"/>
      <c r="M51" s="258"/>
      <c r="N51" s="258"/>
      <c r="O51" s="258"/>
      <c r="P51" s="258"/>
      <c r="Q51" s="258"/>
      <c r="R51" s="258"/>
      <c r="S51" s="258"/>
      <c r="T51" s="258"/>
      <c r="U51" s="258"/>
      <c r="V51" s="258"/>
    </row>
    <row r="52" spans="1:22" ht="17" x14ac:dyDescent="0.2">
      <c r="C52" s="260"/>
      <c r="D52" s="261" t="s">
        <v>190</v>
      </c>
      <c r="E52" s="258"/>
      <c r="F52" s="262"/>
      <c r="G52" s="262"/>
      <c r="H52" s="258"/>
      <c r="I52" s="286"/>
      <c r="J52" s="257"/>
      <c r="K52" s="286"/>
      <c r="L52" s="286"/>
      <c r="M52" s="286"/>
      <c r="N52" s="286"/>
      <c r="O52" s="286"/>
      <c r="P52" s="286"/>
      <c r="Q52" s="286"/>
      <c r="R52" s="286"/>
      <c r="S52" s="286"/>
      <c r="T52" s="257"/>
      <c r="U52" s="257"/>
      <c r="V52" s="286"/>
    </row>
    <row r="53" spans="1:22" x14ac:dyDescent="0.2">
      <c r="C53" s="260"/>
      <c r="D53" s="261"/>
      <c r="E53" s="258"/>
      <c r="F53" s="262"/>
      <c r="G53" s="262"/>
      <c r="H53" s="258"/>
      <c r="I53" s="286"/>
      <c r="J53" s="257"/>
      <c r="K53" s="286"/>
      <c r="L53" s="286"/>
      <c r="M53" s="286"/>
      <c r="N53" s="286"/>
      <c r="O53" s="286"/>
      <c r="P53" s="286"/>
      <c r="Q53" s="286"/>
      <c r="R53" s="286"/>
      <c r="S53" s="286"/>
      <c r="T53" s="257"/>
      <c r="U53" s="257"/>
      <c r="V53" s="286"/>
    </row>
    <row r="54" spans="1:22" x14ac:dyDescent="0.2">
      <c r="C54" s="260"/>
      <c r="D54" s="261"/>
      <c r="E54" s="258"/>
      <c r="F54" s="262"/>
      <c r="G54" s="262"/>
      <c r="H54" s="258"/>
      <c r="I54" s="286"/>
      <c r="J54" s="257"/>
      <c r="K54" s="286"/>
      <c r="L54" s="286"/>
      <c r="M54" s="286"/>
      <c r="N54" s="286"/>
      <c r="O54" s="286"/>
      <c r="P54" s="286"/>
      <c r="Q54" s="286"/>
      <c r="R54" s="286"/>
      <c r="S54" s="286"/>
      <c r="T54" s="257"/>
      <c r="U54" s="257"/>
      <c r="V54" s="286"/>
    </row>
    <row r="55" spans="1:22" x14ac:dyDescent="0.2">
      <c r="C55" s="260"/>
      <c r="D55" s="261"/>
      <c r="E55" s="258"/>
      <c r="F55" s="262"/>
      <c r="G55" s="262"/>
      <c r="H55" s="258"/>
      <c r="I55" s="286"/>
      <c r="J55" s="257"/>
      <c r="K55" s="286"/>
      <c r="L55" s="286"/>
      <c r="M55" s="286"/>
      <c r="N55" s="286"/>
      <c r="O55" s="286"/>
      <c r="P55" s="286"/>
      <c r="Q55" s="286"/>
      <c r="R55" s="286"/>
      <c r="S55" s="286"/>
      <c r="T55" s="257"/>
      <c r="U55" s="257"/>
      <c r="V55" s="286"/>
    </row>
    <row r="56" spans="1:22" x14ac:dyDescent="0.2">
      <c r="C56" s="260"/>
      <c r="D56" s="261"/>
      <c r="E56" s="258"/>
      <c r="F56" s="262"/>
      <c r="G56" s="262"/>
      <c r="H56" s="258"/>
      <c r="I56" s="286"/>
      <c r="J56" s="257"/>
      <c r="K56" s="286"/>
      <c r="L56" s="286"/>
      <c r="M56" s="286"/>
      <c r="N56" s="286"/>
      <c r="O56" s="286"/>
      <c r="P56" s="286"/>
      <c r="Q56" s="286"/>
      <c r="R56" s="286"/>
      <c r="S56" s="286"/>
      <c r="T56" s="257"/>
      <c r="U56" s="257"/>
      <c r="V56" s="286"/>
    </row>
    <row r="61" spans="1:22" s="52" customFormat="1" x14ac:dyDescent="0.2">
      <c r="A61" s="46"/>
      <c r="B61" s="46"/>
      <c r="C61" s="260"/>
      <c r="D61" s="261"/>
      <c r="E61" s="258"/>
      <c r="F61" s="262"/>
      <c r="G61" s="262"/>
      <c r="H61" s="258"/>
      <c r="I61" s="36"/>
      <c r="J61" s="258"/>
      <c r="K61" s="36"/>
      <c r="L61" s="36"/>
      <c r="M61" s="36"/>
      <c r="N61" s="258"/>
      <c r="O61" s="36"/>
      <c r="P61" s="258"/>
      <c r="Q61" s="36"/>
      <c r="R61" s="257"/>
      <c r="S61" s="36"/>
      <c r="T61" s="257"/>
      <c r="U61" s="36"/>
      <c r="V61" s="257"/>
    </row>
    <row r="62" spans="1:22" s="52" customFormat="1" x14ac:dyDescent="0.2">
      <c r="A62" s="46"/>
      <c r="B62" s="46"/>
      <c r="C62" s="260"/>
      <c r="D62" s="261"/>
      <c r="E62" s="258"/>
      <c r="F62" s="262"/>
      <c r="G62" s="36"/>
      <c r="H62" s="258"/>
      <c r="I62" s="36"/>
      <c r="J62" s="258"/>
      <c r="K62" s="36"/>
      <c r="L62" s="197"/>
      <c r="M62" s="197"/>
      <c r="N62" s="258"/>
      <c r="O62" s="36"/>
      <c r="P62" s="258"/>
      <c r="Q62" s="197"/>
      <c r="R62" s="257"/>
      <c r="S62" s="197"/>
      <c r="T62" s="257"/>
      <c r="U62" s="197"/>
      <c r="V62" s="257"/>
    </row>
  </sheetData>
  <mergeCells count="74">
    <mergeCell ref="A11:A12"/>
    <mergeCell ref="B11:B12"/>
    <mergeCell ref="S41:T41"/>
    <mergeCell ref="U41:V41"/>
    <mergeCell ref="E42:G42"/>
    <mergeCell ref="I42:J42"/>
    <mergeCell ref="K42:L42"/>
    <mergeCell ref="M42:N42"/>
    <mergeCell ref="O42:P42"/>
    <mergeCell ref="Q42:R42"/>
    <mergeCell ref="S42:T42"/>
    <mergeCell ref="U42:V42"/>
    <mergeCell ref="A41:E41"/>
    <mergeCell ref="I41:J41"/>
    <mergeCell ref="K41:L41"/>
    <mergeCell ref="M41:N41"/>
    <mergeCell ref="O41:P41"/>
    <mergeCell ref="Q41:R41"/>
    <mergeCell ref="A37:A40"/>
    <mergeCell ref="B37:B40"/>
    <mergeCell ref="C37:C38"/>
    <mergeCell ref="D37:D38"/>
    <mergeCell ref="C39:C40"/>
    <mergeCell ref="D39:D40"/>
    <mergeCell ref="A24:A25"/>
    <mergeCell ref="B24:B25"/>
    <mergeCell ref="C24:C25"/>
    <mergeCell ref="D24:D25"/>
    <mergeCell ref="A26:A36"/>
    <mergeCell ref="B26:B36"/>
    <mergeCell ref="C26:C27"/>
    <mergeCell ref="D26:D27"/>
    <mergeCell ref="C28:C29"/>
    <mergeCell ref="D28:D29"/>
    <mergeCell ref="C31:C33"/>
    <mergeCell ref="D31:D33"/>
    <mergeCell ref="C34:C36"/>
    <mergeCell ref="D34:D36"/>
    <mergeCell ref="C13:C14"/>
    <mergeCell ref="D13:D14"/>
    <mergeCell ref="C15:C16"/>
    <mergeCell ref="D15:D16"/>
    <mergeCell ref="A18:A23"/>
    <mergeCell ref="B18:B23"/>
    <mergeCell ref="C18:C19"/>
    <mergeCell ref="D18:D19"/>
    <mergeCell ref="C20:C21"/>
    <mergeCell ref="D20:D21"/>
    <mergeCell ref="C22:C23"/>
    <mergeCell ref="D22:D23"/>
    <mergeCell ref="S6:T6"/>
    <mergeCell ref="U6:V6"/>
    <mergeCell ref="C7:C8"/>
    <mergeCell ref="D7:D8"/>
    <mergeCell ref="C11:C12"/>
    <mergeCell ref="D11:D12"/>
    <mergeCell ref="C9:C10"/>
    <mergeCell ref="D9:D10"/>
    <mergeCell ref="A2:G2"/>
    <mergeCell ref="A4:G4"/>
    <mergeCell ref="K5:L5"/>
    <mergeCell ref="B7:B8"/>
    <mergeCell ref="B9:B10"/>
    <mergeCell ref="A7:A8"/>
    <mergeCell ref="A9:A10"/>
    <mergeCell ref="O5:P5"/>
    <mergeCell ref="Q5:R5"/>
    <mergeCell ref="A6:B6"/>
    <mergeCell ref="C6:D6"/>
    <mergeCell ref="I6:J6"/>
    <mergeCell ref="K6:L6"/>
    <mergeCell ref="M6:N6"/>
    <mergeCell ref="O6:P6"/>
    <mergeCell ref="Q6:R6"/>
  </mergeCells>
  <pageMargins left="0.64" right="0.25" top="0.59" bottom="0.2" header="0.3" footer="0.2"/>
  <pageSetup paperSize="8" scale="41" orientation="portrait" r:id="rId1"/>
  <rowBreaks count="1" manualBreakCount="1">
    <brk id="4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A8B03-9C21-4512-B248-933C7AAACF72}">
  <sheetPr>
    <tabColor rgb="FFFFFF00"/>
    <pageSetUpPr fitToPage="1"/>
  </sheetPr>
  <dimension ref="A1:AK69"/>
  <sheetViews>
    <sheetView showGridLines="0" topLeftCell="M1" zoomScale="60" zoomScaleNormal="60" zoomScaleSheetLayoutView="85" workbookViewId="0">
      <selection activeCell="AF4" sqref="AF4:AK50"/>
    </sheetView>
  </sheetViews>
  <sheetFormatPr baseColWidth="10" defaultColWidth="9.1640625" defaultRowHeight="16" x14ac:dyDescent="0.2"/>
  <cols>
    <col min="1" max="1" width="4.83203125" style="46" customWidth="1"/>
    <col min="2" max="2" width="48.83203125" style="234" customWidth="1"/>
    <col min="3" max="3" width="6.1640625" style="253" customWidth="1"/>
    <col min="4" max="4" width="43.5" style="253" customWidth="1"/>
    <col min="5" max="5" width="29.5" style="250" customWidth="1"/>
    <col min="6" max="6" width="14.1640625" style="251" customWidth="1"/>
    <col min="7" max="7" width="2.5" style="250" customWidth="1"/>
    <col min="8" max="8" width="34.1640625" style="252" customWidth="1"/>
    <col min="9" max="9" width="10.5" style="252" customWidth="1"/>
    <col min="10" max="10" width="24.5" style="252" customWidth="1"/>
    <col min="11" max="11" width="11" style="252" customWidth="1"/>
    <col min="12" max="12" width="20.5" style="252" customWidth="1"/>
    <col min="13" max="13" width="10.5" style="252" customWidth="1"/>
    <col min="14" max="14" width="23.5" style="252" customWidth="1"/>
    <col min="15" max="15" width="13.83203125" style="252" customWidth="1"/>
    <col min="16" max="16" width="26.5" style="252" customWidth="1"/>
    <col min="17" max="17" width="13.5" style="252" customWidth="1"/>
    <col min="18" max="18" width="20.5" style="252" customWidth="1"/>
    <col min="19" max="19" width="10.5" style="252" customWidth="1"/>
    <col min="20" max="20" width="22.5" style="252" customWidth="1"/>
    <col min="21" max="21" width="10.5" style="252" customWidth="1"/>
    <col min="22" max="22" width="25.5" style="252" customWidth="1"/>
    <col min="23" max="23" width="13.5" style="252" customWidth="1"/>
    <col min="24" max="24" width="26" style="252" customWidth="1"/>
    <col min="25" max="25" width="9.83203125" style="252" customWidth="1"/>
    <col min="26" max="26" width="29.83203125" style="252" customWidth="1"/>
    <col min="27" max="27" width="10.5" style="252" customWidth="1"/>
    <col min="28" max="28" width="20.5" style="252" customWidth="1"/>
    <col min="29" max="29" width="10.5" style="252" customWidth="1"/>
    <col min="30" max="30" width="20.5" style="252" customWidth="1"/>
    <col min="31" max="31" width="10.5" style="252" customWidth="1"/>
    <col min="32" max="32" width="29.1640625" style="252" customWidth="1"/>
    <col min="33" max="33" width="10.5" style="252" customWidth="1"/>
    <col min="34" max="34" width="23.5" style="252" customWidth="1"/>
    <col min="35" max="35" width="10.5" style="252" customWidth="1"/>
    <col min="36" max="36" width="21.1640625" style="252" customWidth="1"/>
    <col min="37" max="37" width="10.5" style="252" customWidth="1"/>
    <col min="38" max="16384" width="9.1640625" style="250"/>
  </cols>
  <sheetData>
    <row r="1" spans="1:37" ht="21" x14ac:dyDescent="0.2">
      <c r="A1" s="107" t="s">
        <v>214</v>
      </c>
      <c r="B1" s="299"/>
      <c r="C1" s="299"/>
      <c r="D1" s="300"/>
      <c r="E1" s="262"/>
      <c r="F1" s="258"/>
      <c r="G1" s="257"/>
      <c r="H1" s="257"/>
      <c r="I1" s="257"/>
      <c r="J1" s="257"/>
      <c r="K1" s="257"/>
      <c r="L1" s="257"/>
      <c r="M1" s="257"/>
      <c r="N1" s="257"/>
      <c r="O1" s="257"/>
      <c r="P1" s="257"/>
      <c r="Q1" s="257"/>
      <c r="R1" s="258"/>
      <c r="S1" s="258"/>
      <c r="T1" s="258"/>
      <c r="U1" s="258"/>
      <c r="V1" s="258"/>
      <c r="W1" s="258"/>
      <c r="X1" s="258"/>
      <c r="Y1" s="258"/>
      <c r="Z1" s="258"/>
      <c r="AA1" s="258"/>
      <c r="AB1" s="258"/>
      <c r="AC1" s="258"/>
      <c r="AD1" s="258"/>
      <c r="AE1" s="258"/>
      <c r="AF1" s="258"/>
      <c r="AG1" s="258"/>
      <c r="AH1" s="258"/>
      <c r="AI1" s="258"/>
      <c r="AJ1" s="258"/>
      <c r="AK1" s="258"/>
    </row>
    <row r="2" spans="1:37" ht="19.5" customHeight="1" x14ac:dyDescent="0.2">
      <c r="A2" s="453" t="s">
        <v>215</v>
      </c>
      <c r="B2" s="453"/>
      <c r="C2" s="453"/>
      <c r="D2" s="453"/>
      <c r="E2" s="453"/>
      <c r="F2" s="453"/>
      <c r="G2" s="161"/>
      <c r="H2" s="161"/>
      <c r="I2" s="161"/>
      <c r="J2" s="257"/>
      <c r="K2" s="257"/>
      <c r="L2" s="257"/>
      <c r="M2" s="257"/>
      <c r="N2" s="257"/>
      <c r="O2" s="257"/>
      <c r="P2" s="257"/>
      <c r="Q2" s="257"/>
      <c r="R2" s="258"/>
      <c r="S2" s="258"/>
      <c r="T2" s="257"/>
      <c r="U2" s="258"/>
      <c r="V2" s="258"/>
      <c r="W2" s="258"/>
      <c r="X2" s="258"/>
      <c r="Y2" s="258"/>
      <c r="Z2" s="258"/>
      <c r="AA2" s="258"/>
      <c r="AB2" s="258"/>
      <c r="AC2" s="258"/>
      <c r="AD2" s="258"/>
      <c r="AE2" s="258"/>
      <c r="AF2" s="258"/>
      <c r="AG2" s="258"/>
      <c r="AH2" s="258"/>
      <c r="AI2" s="258"/>
      <c r="AJ2" s="258"/>
      <c r="AK2" s="258"/>
    </row>
    <row r="3" spans="1:37" x14ac:dyDescent="0.2">
      <c r="A3" s="47"/>
      <c r="C3" s="299"/>
      <c r="D3" s="299"/>
      <c r="E3" s="258"/>
      <c r="F3" s="262"/>
      <c r="G3" s="258"/>
      <c r="H3" s="257"/>
      <c r="I3" s="257"/>
      <c r="J3" s="257"/>
      <c r="K3" s="257"/>
      <c r="L3" s="257"/>
      <c r="M3" s="257"/>
      <c r="N3" s="257"/>
      <c r="O3" s="257"/>
      <c r="P3" s="257"/>
      <c r="Q3" s="257"/>
      <c r="R3" s="257"/>
      <c r="S3" s="257"/>
      <c r="T3" s="258"/>
      <c r="U3" s="257"/>
      <c r="V3" s="257" t="s">
        <v>216</v>
      </c>
      <c r="W3" s="257"/>
      <c r="X3" s="257" t="s">
        <v>217</v>
      </c>
      <c r="Y3" s="257"/>
      <c r="Z3" s="257" t="s">
        <v>218</v>
      </c>
      <c r="AA3" s="257"/>
      <c r="AB3" s="257"/>
      <c r="AC3" s="257"/>
      <c r="AD3" s="257"/>
      <c r="AE3" s="257"/>
      <c r="AF3" s="257"/>
      <c r="AG3" s="257"/>
      <c r="AH3" s="257"/>
      <c r="AI3" s="257"/>
      <c r="AJ3" s="257"/>
      <c r="AK3" s="257"/>
    </row>
    <row r="4" spans="1:37" ht="66" customHeight="1" x14ac:dyDescent="0.2">
      <c r="A4" s="481" t="s">
        <v>219</v>
      </c>
      <c r="B4" s="481"/>
      <c r="C4" s="481"/>
      <c r="D4" s="481"/>
      <c r="E4" s="481"/>
      <c r="F4" s="481"/>
      <c r="G4" s="258"/>
      <c r="H4" s="479" t="s">
        <v>279</v>
      </c>
      <c r="I4" s="480"/>
      <c r="J4" s="479" t="s">
        <v>280</v>
      </c>
      <c r="K4" s="480"/>
      <c r="L4" s="479" t="s">
        <v>281</v>
      </c>
      <c r="M4" s="480"/>
      <c r="N4" s="479" t="s">
        <v>282</v>
      </c>
      <c r="O4" s="480"/>
      <c r="P4" s="479" t="s">
        <v>283</v>
      </c>
      <c r="Q4" s="480"/>
      <c r="R4" s="479" t="s">
        <v>284</v>
      </c>
      <c r="S4" s="480"/>
      <c r="T4" s="479" t="s">
        <v>285</v>
      </c>
      <c r="U4" s="480"/>
      <c r="V4" s="479" t="s">
        <v>286</v>
      </c>
      <c r="W4" s="480"/>
      <c r="X4" s="479" t="s">
        <v>287</v>
      </c>
      <c r="Y4" s="480"/>
      <c r="Z4" s="479" t="s">
        <v>288</v>
      </c>
      <c r="AA4" s="480"/>
      <c r="AB4" s="479" t="s">
        <v>289</v>
      </c>
      <c r="AC4" s="480"/>
      <c r="AD4" s="479" t="s">
        <v>290</v>
      </c>
      <c r="AE4" s="480"/>
      <c r="AF4" s="479" t="s">
        <v>291</v>
      </c>
      <c r="AG4" s="480"/>
      <c r="AH4" s="479" t="s">
        <v>292</v>
      </c>
      <c r="AI4" s="480"/>
      <c r="AJ4" s="479" t="s">
        <v>293</v>
      </c>
      <c r="AK4" s="480"/>
    </row>
    <row r="5" spans="1:37" s="249" customFormat="1" ht="30.75" customHeight="1" x14ac:dyDescent="0.2">
      <c r="A5" s="477" t="s">
        <v>220</v>
      </c>
      <c r="B5" s="478"/>
      <c r="C5" s="477" t="s">
        <v>221</v>
      </c>
      <c r="D5" s="478"/>
      <c r="E5" s="240" t="s">
        <v>222</v>
      </c>
      <c r="F5" s="240" t="s">
        <v>223</v>
      </c>
      <c r="G5" s="260"/>
      <c r="H5" s="122" t="s">
        <v>222</v>
      </c>
      <c r="I5" s="122" t="s">
        <v>223</v>
      </c>
      <c r="J5" s="122" t="s">
        <v>222</v>
      </c>
      <c r="K5" s="122" t="s">
        <v>223</v>
      </c>
      <c r="L5" s="122" t="s">
        <v>222</v>
      </c>
      <c r="M5" s="122" t="s">
        <v>223</v>
      </c>
      <c r="N5" s="122"/>
      <c r="O5" s="122"/>
      <c r="P5" s="122" t="s">
        <v>222</v>
      </c>
      <c r="Q5" s="122" t="s">
        <v>223</v>
      </c>
      <c r="R5" s="122" t="s">
        <v>222</v>
      </c>
      <c r="S5" s="122" t="s">
        <v>223</v>
      </c>
      <c r="T5" s="122" t="s">
        <v>222</v>
      </c>
      <c r="U5" s="122" t="s">
        <v>223</v>
      </c>
      <c r="V5" s="122" t="s">
        <v>222</v>
      </c>
      <c r="W5" s="122" t="s">
        <v>223</v>
      </c>
      <c r="X5" s="122" t="s">
        <v>222</v>
      </c>
      <c r="Y5" s="122" t="s">
        <v>223</v>
      </c>
      <c r="Z5" s="122" t="s">
        <v>222</v>
      </c>
      <c r="AA5" s="122" t="s">
        <v>223</v>
      </c>
      <c r="AB5" s="122" t="s">
        <v>222</v>
      </c>
      <c r="AC5" s="122" t="s">
        <v>223</v>
      </c>
      <c r="AD5" s="122" t="s">
        <v>222</v>
      </c>
      <c r="AE5" s="122" t="s">
        <v>223</v>
      </c>
      <c r="AF5" s="122" t="s">
        <v>222</v>
      </c>
      <c r="AG5" s="122" t="s">
        <v>223</v>
      </c>
      <c r="AH5" s="122" t="s">
        <v>222</v>
      </c>
      <c r="AI5" s="122" t="s">
        <v>223</v>
      </c>
      <c r="AJ5" s="122" t="s">
        <v>222</v>
      </c>
      <c r="AK5" s="122" t="s">
        <v>223</v>
      </c>
    </row>
    <row r="6" spans="1:37" s="249" customFormat="1" ht="15" customHeight="1" x14ac:dyDescent="0.2">
      <c r="A6" s="518">
        <v>1</v>
      </c>
      <c r="B6" s="521" t="s">
        <v>224</v>
      </c>
      <c r="C6" s="482"/>
      <c r="D6" s="482"/>
      <c r="E6" s="241"/>
      <c r="F6" s="242"/>
      <c r="G6" s="260"/>
      <c r="H6" s="485"/>
      <c r="I6" s="488"/>
      <c r="J6" s="485"/>
      <c r="K6" s="491"/>
      <c r="L6" s="485"/>
      <c r="M6" s="488"/>
      <c r="N6" s="301"/>
      <c r="O6" s="301"/>
      <c r="P6" s="485"/>
      <c r="Q6" s="488"/>
      <c r="R6" s="485"/>
      <c r="S6" s="488"/>
      <c r="T6" s="485"/>
      <c r="U6" s="488"/>
      <c r="V6" s="485"/>
      <c r="W6" s="488"/>
      <c r="X6" s="301"/>
      <c r="Y6" s="301"/>
      <c r="Z6" s="485"/>
      <c r="AA6" s="488"/>
      <c r="AB6" s="485"/>
      <c r="AC6" s="488"/>
      <c r="AD6" s="485"/>
      <c r="AE6" s="488"/>
      <c r="AF6" s="485"/>
      <c r="AG6" s="488"/>
      <c r="AH6" s="485"/>
      <c r="AI6" s="488"/>
      <c r="AJ6" s="485"/>
      <c r="AK6" s="488"/>
    </row>
    <row r="7" spans="1:37" s="249" customFormat="1" ht="15" customHeight="1" x14ac:dyDescent="0.2">
      <c r="A7" s="519"/>
      <c r="B7" s="522"/>
      <c r="C7" s="484"/>
      <c r="D7" s="484"/>
      <c r="E7" s="254"/>
      <c r="F7" s="239"/>
      <c r="G7" s="260"/>
      <c r="H7" s="487"/>
      <c r="I7" s="490"/>
      <c r="J7" s="487"/>
      <c r="K7" s="492"/>
      <c r="L7" s="487"/>
      <c r="M7" s="490"/>
      <c r="N7" s="302"/>
      <c r="O7" s="302"/>
      <c r="P7" s="487"/>
      <c r="Q7" s="490"/>
      <c r="R7" s="487"/>
      <c r="S7" s="490"/>
      <c r="T7" s="487"/>
      <c r="U7" s="490"/>
      <c r="V7" s="487"/>
      <c r="W7" s="490"/>
      <c r="X7" s="302"/>
      <c r="Y7" s="302"/>
      <c r="Z7" s="487"/>
      <c r="AA7" s="490"/>
      <c r="AB7" s="487"/>
      <c r="AC7" s="490"/>
      <c r="AD7" s="487"/>
      <c r="AE7" s="490"/>
      <c r="AF7" s="487"/>
      <c r="AG7" s="490"/>
      <c r="AH7" s="487"/>
      <c r="AI7" s="490"/>
      <c r="AJ7" s="487"/>
      <c r="AK7" s="490"/>
    </row>
    <row r="8" spans="1:37" s="249" customFormat="1" ht="15" customHeight="1" x14ac:dyDescent="0.2">
      <c r="A8" s="519"/>
      <c r="B8" s="522"/>
      <c r="C8" s="482"/>
      <c r="D8" s="482"/>
      <c r="E8" s="243"/>
      <c r="F8" s="242"/>
      <c r="G8" s="260"/>
      <c r="H8" s="485"/>
      <c r="I8" s="488"/>
      <c r="J8" s="485"/>
      <c r="K8" s="491"/>
      <c r="L8" s="485"/>
      <c r="M8" s="494"/>
      <c r="N8" s="303"/>
      <c r="O8" s="303"/>
      <c r="P8" s="497"/>
      <c r="Q8" s="488"/>
      <c r="R8" s="485"/>
      <c r="S8" s="488"/>
      <c r="T8" s="485"/>
      <c r="U8" s="488"/>
      <c r="V8" s="485"/>
      <c r="W8" s="488"/>
      <c r="X8" s="301"/>
      <c r="Y8" s="301"/>
      <c r="Z8" s="485"/>
      <c r="AA8" s="488"/>
      <c r="AB8" s="485"/>
      <c r="AC8" s="488"/>
      <c r="AD8" s="485"/>
      <c r="AE8" s="488"/>
      <c r="AF8" s="485"/>
      <c r="AG8" s="488"/>
      <c r="AH8" s="485"/>
      <c r="AI8" s="488"/>
      <c r="AJ8" s="485"/>
      <c r="AK8" s="488"/>
    </row>
    <row r="9" spans="1:37" s="249" customFormat="1" ht="15" customHeight="1" x14ac:dyDescent="0.2">
      <c r="A9" s="519"/>
      <c r="B9" s="522"/>
      <c r="C9" s="483"/>
      <c r="D9" s="483"/>
      <c r="E9" s="243"/>
      <c r="F9" s="238"/>
      <c r="G9" s="260"/>
      <c r="H9" s="486"/>
      <c r="I9" s="489"/>
      <c r="J9" s="486"/>
      <c r="K9" s="493"/>
      <c r="L9" s="486"/>
      <c r="M9" s="495"/>
      <c r="N9" s="305"/>
      <c r="O9" s="305"/>
      <c r="P9" s="498"/>
      <c r="Q9" s="489"/>
      <c r="R9" s="486"/>
      <c r="S9" s="489"/>
      <c r="T9" s="486"/>
      <c r="U9" s="489"/>
      <c r="V9" s="486"/>
      <c r="W9" s="489"/>
      <c r="X9" s="304"/>
      <c r="Y9" s="304"/>
      <c r="Z9" s="486"/>
      <c r="AA9" s="489"/>
      <c r="AB9" s="486"/>
      <c r="AC9" s="489"/>
      <c r="AD9" s="486"/>
      <c r="AE9" s="489"/>
      <c r="AF9" s="486"/>
      <c r="AG9" s="489"/>
      <c r="AH9" s="486"/>
      <c r="AI9" s="489"/>
      <c r="AJ9" s="486"/>
      <c r="AK9" s="489"/>
    </row>
    <row r="10" spans="1:37" s="249" customFormat="1" ht="14.25" customHeight="1" x14ac:dyDescent="0.2">
      <c r="A10" s="519"/>
      <c r="B10" s="523"/>
      <c r="C10" s="484"/>
      <c r="D10" s="484"/>
      <c r="E10" s="244"/>
      <c r="F10" s="239"/>
      <c r="G10" s="260"/>
      <c r="H10" s="487"/>
      <c r="I10" s="490"/>
      <c r="J10" s="487"/>
      <c r="K10" s="492"/>
      <c r="L10" s="487"/>
      <c r="M10" s="496"/>
      <c r="N10" s="306"/>
      <c r="O10" s="306"/>
      <c r="P10" s="499"/>
      <c r="Q10" s="490"/>
      <c r="R10" s="487"/>
      <c r="S10" s="490"/>
      <c r="T10" s="486"/>
      <c r="U10" s="489"/>
      <c r="V10" s="487"/>
      <c r="W10" s="490"/>
      <c r="X10" s="302"/>
      <c r="Y10" s="302"/>
      <c r="Z10" s="487"/>
      <c r="AA10" s="490"/>
      <c r="AB10" s="487"/>
      <c r="AC10" s="490"/>
      <c r="AD10" s="487"/>
      <c r="AE10" s="490"/>
      <c r="AF10" s="487"/>
      <c r="AG10" s="490"/>
      <c r="AH10" s="487"/>
      <c r="AI10" s="490"/>
      <c r="AJ10" s="487"/>
      <c r="AK10" s="490"/>
    </row>
    <row r="11" spans="1:37" s="249" customFormat="1" ht="51" customHeight="1" x14ac:dyDescent="0.2">
      <c r="A11" s="519"/>
      <c r="B11" s="508" t="s">
        <v>225</v>
      </c>
      <c r="C11" s="508" t="s">
        <v>226</v>
      </c>
      <c r="D11" s="508" t="s">
        <v>227</v>
      </c>
      <c r="E11" s="211" t="s">
        <v>228</v>
      </c>
      <c r="F11" s="211" t="s">
        <v>201</v>
      </c>
      <c r="G11" s="260"/>
      <c r="H11" s="513" t="s">
        <v>294</v>
      </c>
      <c r="I11" s="500" t="s">
        <v>201</v>
      </c>
      <c r="J11" s="511" t="s">
        <v>295</v>
      </c>
      <c r="K11" s="500"/>
      <c r="L11" s="500" t="s">
        <v>296</v>
      </c>
      <c r="M11" s="500" t="s">
        <v>201</v>
      </c>
      <c r="N11" s="500" t="s">
        <v>296</v>
      </c>
      <c r="O11" s="500" t="s">
        <v>201</v>
      </c>
      <c r="P11" s="511" t="s">
        <v>297</v>
      </c>
      <c r="Q11" s="511" t="s">
        <v>298</v>
      </c>
      <c r="R11" s="500" t="s">
        <v>296</v>
      </c>
      <c r="S11" s="500" t="s">
        <v>201</v>
      </c>
      <c r="T11" s="511" t="s">
        <v>297</v>
      </c>
      <c r="U11" s="511" t="s">
        <v>298</v>
      </c>
      <c r="V11" s="500" t="s">
        <v>296</v>
      </c>
      <c r="W11" s="500" t="s">
        <v>201</v>
      </c>
      <c r="X11" s="500" t="s">
        <v>296</v>
      </c>
      <c r="Y11" s="500" t="s">
        <v>201</v>
      </c>
      <c r="Z11" s="500" t="s">
        <v>296</v>
      </c>
      <c r="AA11" s="500" t="s">
        <v>201</v>
      </c>
      <c r="AB11" s="500" t="s">
        <v>296</v>
      </c>
      <c r="AC11" s="500" t="s">
        <v>201</v>
      </c>
      <c r="AD11" s="500" t="s">
        <v>299</v>
      </c>
      <c r="AE11" s="500" t="s">
        <v>201</v>
      </c>
      <c r="AF11" s="500" t="s">
        <v>296</v>
      </c>
      <c r="AG11" s="500" t="s">
        <v>201</v>
      </c>
      <c r="AH11" s="500" t="s">
        <v>296</v>
      </c>
      <c r="AI11" s="500" t="s">
        <v>201</v>
      </c>
      <c r="AJ11" s="500" t="s">
        <v>296</v>
      </c>
      <c r="AK11" s="500" t="s">
        <v>201</v>
      </c>
    </row>
    <row r="12" spans="1:37" s="249" customFormat="1" ht="204" customHeight="1" x14ac:dyDescent="0.2">
      <c r="A12" s="519"/>
      <c r="B12" s="509"/>
      <c r="C12" s="510"/>
      <c r="D12" s="510"/>
      <c r="E12" s="211" t="s">
        <v>229</v>
      </c>
      <c r="F12" s="211" t="s">
        <v>204</v>
      </c>
      <c r="G12" s="260"/>
      <c r="H12" s="514"/>
      <c r="I12" s="501"/>
      <c r="J12" s="512"/>
      <c r="K12" s="501"/>
      <c r="L12" s="501"/>
      <c r="M12" s="501"/>
      <c r="N12" s="501"/>
      <c r="O12" s="501"/>
      <c r="P12" s="512"/>
      <c r="Q12" s="512"/>
      <c r="R12" s="501"/>
      <c r="S12" s="501"/>
      <c r="T12" s="512"/>
      <c r="U12" s="512"/>
      <c r="V12" s="501"/>
      <c r="W12" s="501"/>
      <c r="X12" s="501"/>
      <c r="Y12" s="501"/>
      <c r="Z12" s="501"/>
      <c r="AA12" s="501"/>
      <c r="AB12" s="501"/>
      <c r="AC12" s="501"/>
      <c r="AD12" s="501"/>
      <c r="AE12" s="501"/>
      <c r="AF12" s="501"/>
      <c r="AG12" s="501"/>
      <c r="AH12" s="501"/>
      <c r="AI12" s="501"/>
      <c r="AJ12" s="501"/>
      <c r="AK12" s="501"/>
    </row>
    <row r="13" spans="1:37" s="249" customFormat="1" ht="51" x14ac:dyDescent="0.2">
      <c r="A13" s="519"/>
      <c r="B13" s="509"/>
      <c r="C13" s="508" t="s">
        <v>230</v>
      </c>
      <c r="D13" s="508" t="s">
        <v>231</v>
      </c>
      <c r="E13" s="245" t="s">
        <v>232</v>
      </c>
      <c r="F13" s="211" t="s">
        <v>233</v>
      </c>
      <c r="G13" s="260"/>
      <c r="H13" s="502" t="s">
        <v>234</v>
      </c>
      <c r="I13" s="503"/>
      <c r="J13" s="502" t="s">
        <v>234</v>
      </c>
      <c r="K13" s="503"/>
      <c r="L13" s="502" t="s">
        <v>234</v>
      </c>
      <c r="M13" s="503"/>
      <c r="N13" s="502" t="s">
        <v>234</v>
      </c>
      <c r="O13" s="503"/>
      <c r="P13" s="502" t="s">
        <v>234</v>
      </c>
      <c r="Q13" s="503"/>
      <c r="R13" s="502" t="s">
        <v>234</v>
      </c>
      <c r="S13" s="503"/>
      <c r="T13" s="502" t="s">
        <v>234</v>
      </c>
      <c r="U13" s="503"/>
      <c r="V13" s="502" t="s">
        <v>234</v>
      </c>
      <c r="W13" s="503"/>
      <c r="X13" s="502" t="s">
        <v>234</v>
      </c>
      <c r="Y13" s="503"/>
      <c r="Z13" s="502" t="s">
        <v>234</v>
      </c>
      <c r="AA13" s="503"/>
      <c r="AB13" s="502" t="s">
        <v>234</v>
      </c>
      <c r="AC13" s="503"/>
      <c r="AD13" s="502" t="s">
        <v>234</v>
      </c>
      <c r="AE13" s="503"/>
      <c r="AF13" s="502" t="s">
        <v>234</v>
      </c>
      <c r="AG13" s="503"/>
      <c r="AH13" s="502" t="s">
        <v>234</v>
      </c>
      <c r="AI13" s="503"/>
      <c r="AJ13" s="502" t="s">
        <v>234</v>
      </c>
      <c r="AK13" s="503"/>
    </row>
    <row r="14" spans="1:37" s="249" customFormat="1" ht="17" x14ac:dyDescent="0.2">
      <c r="A14" s="519"/>
      <c r="B14" s="509"/>
      <c r="C14" s="509"/>
      <c r="D14" s="509"/>
      <c r="E14" s="245" t="s">
        <v>235</v>
      </c>
      <c r="F14" s="246" t="s">
        <v>236</v>
      </c>
      <c r="G14" s="260"/>
      <c r="H14" s="504"/>
      <c r="I14" s="505"/>
      <c r="J14" s="504"/>
      <c r="K14" s="505"/>
      <c r="L14" s="504"/>
      <c r="M14" s="505"/>
      <c r="N14" s="504"/>
      <c r="O14" s="505"/>
      <c r="P14" s="504"/>
      <c r="Q14" s="505"/>
      <c r="R14" s="504"/>
      <c r="S14" s="505"/>
      <c r="T14" s="504"/>
      <c r="U14" s="505"/>
      <c r="V14" s="504"/>
      <c r="W14" s="505"/>
      <c r="X14" s="504"/>
      <c r="Y14" s="505"/>
      <c r="Z14" s="504"/>
      <c r="AA14" s="505"/>
      <c r="AB14" s="504"/>
      <c r="AC14" s="505"/>
      <c r="AD14" s="504"/>
      <c r="AE14" s="505"/>
      <c r="AF14" s="504"/>
      <c r="AG14" s="505"/>
      <c r="AH14" s="504"/>
      <c r="AI14" s="505"/>
      <c r="AJ14" s="504"/>
      <c r="AK14" s="505"/>
    </row>
    <row r="15" spans="1:37" s="249" customFormat="1" ht="51" x14ac:dyDescent="0.2">
      <c r="A15" s="519"/>
      <c r="B15" s="510"/>
      <c r="C15" s="510"/>
      <c r="D15" s="510"/>
      <c r="E15" s="245" t="s">
        <v>237</v>
      </c>
      <c r="F15" s="211" t="s">
        <v>204</v>
      </c>
      <c r="G15" s="260"/>
      <c r="H15" s="506"/>
      <c r="I15" s="507"/>
      <c r="J15" s="506"/>
      <c r="K15" s="507"/>
      <c r="L15" s="506"/>
      <c r="M15" s="507"/>
      <c r="N15" s="506"/>
      <c r="O15" s="507"/>
      <c r="P15" s="506"/>
      <c r="Q15" s="507"/>
      <c r="R15" s="506"/>
      <c r="S15" s="507"/>
      <c r="T15" s="506"/>
      <c r="U15" s="507"/>
      <c r="V15" s="506"/>
      <c r="W15" s="507"/>
      <c r="X15" s="506"/>
      <c r="Y15" s="507"/>
      <c r="Z15" s="506"/>
      <c r="AA15" s="507"/>
      <c r="AB15" s="506"/>
      <c r="AC15" s="507"/>
      <c r="AD15" s="506"/>
      <c r="AE15" s="507"/>
      <c r="AF15" s="506"/>
      <c r="AG15" s="507"/>
      <c r="AH15" s="506"/>
      <c r="AI15" s="507"/>
      <c r="AJ15" s="506"/>
      <c r="AK15" s="507"/>
    </row>
    <row r="16" spans="1:37" s="249" customFormat="1" ht="20.25" customHeight="1" x14ac:dyDescent="0.2">
      <c r="A16" s="519"/>
      <c r="B16" s="508" t="s">
        <v>238</v>
      </c>
      <c r="C16" s="508" t="s">
        <v>239</v>
      </c>
      <c r="D16" s="508" t="s">
        <v>240</v>
      </c>
      <c r="E16" s="246" t="s">
        <v>165</v>
      </c>
      <c r="F16" s="211" t="s">
        <v>201</v>
      </c>
      <c r="G16" s="260"/>
      <c r="H16" s="502" t="s">
        <v>236</v>
      </c>
      <c r="I16" s="503"/>
      <c r="J16" s="502" t="s">
        <v>236</v>
      </c>
      <c r="K16" s="503"/>
      <c r="L16" s="502" t="s">
        <v>236</v>
      </c>
      <c r="M16" s="503"/>
      <c r="N16" s="502" t="s">
        <v>236</v>
      </c>
      <c r="O16" s="503"/>
      <c r="P16" s="502" t="s">
        <v>236</v>
      </c>
      <c r="Q16" s="503"/>
      <c r="R16" s="502" t="s">
        <v>236</v>
      </c>
      <c r="S16" s="503"/>
      <c r="T16" s="502" t="s">
        <v>236</v>
      </c>
      <c r="U16" s="503"/>
      <c r="V16" s="502" t="s">
        <v>236</v>
      </c>
      <c r="W16" s="503"/>
      <c r="X16" s="502" t="s">
        <v>236</v>
      </c>
      <c r="Y16" s="503"/>
      <c r="Z16" s="502" t="s">
        <v>236</v>
      </c>
      <c r="AA16" s="503"/>
      <c r="AB16" s="502" t="s">
        <v>236</v>
      </c>
      <c r="AC16" s="503"/>
      <c r="AD16" s="502" t="s">
        <v>236</v>
      </c>
      <c r="AE16" s="503"/>
      <c r="AF16" s="502" t="s">
        <v>236</v>
      </c>
      <c r="AG16" s="503"/>
      <c r="AH16" s="502" t="s">
        <v>236</v>
      </c>
      <c r="AI16" s="503"/>
      <c r="AJ16" s="502" t="s">
        <v>236</v>
      </c>
      <c r="AK16" s="503"/>
    </row>
    <row r="17" spans="1:37" s="249" customFormat="1" ht="17" x14ac:dyDescent="0.2">
      <c r="A17" s="519"/>
      <c r="B17" s="509"/>
      <c r="C17" s="509"/>
      <c r="D17" s="509"/>
      <c r="E17" s="246" t="s">
        <v>236</v>
      </c>
      <c r="F17" s="246" t="s">
        <v>236</v>
      </c>
      <c r="G17" s="260"/>
      <c r="H17" s="504"/>
      <c r="I17" s="505"/>
      <c r="J17" s="504"/>
      <c r="K17" s="505"/>
      <c r="L17" s="504"/>
      <c r="M17" s="505"/>
      <c r="N17" s="504"/>
      <c r="O17" s="505"/>
      <c r="P17" s="504"/>
      <c r="Q17" s="505"/>
      <c r="R17" s="504"/>
      <c r="S17" s="505"/>
      <c r="T17" s="504"/>
      <c r="U17" s="505"/>
      <c r="V17" s="504"/>
      <c r="W17" s="505"/>
      <c r="X17" s="504"/>
      <c r="Y17" s="505"/>
      <c r="Z17" s="504"/>
      <c r="AA17" s="505"/>
      <c r="AB17" s="504"/>
      <c r="AC17" s="505"/>
      <c r="AD17" s="504"/>
      <c r="AE17" s="505"/>
      <c r="AF17" s="504"/>
      <c r="AG17" s="505"/>
      <c r="AH17" s="504"/>
      <c r="AI17" s="505"/>
      <c r="AJ17" s="504"/>
      <c r="AK17" s="505"/>
    </row>
    <row r="18" spans="1:37" s="249" customFormat="1" ht="17" x14ac:dyDescent="0.2">
      <c r="A18" s="519"/>
      <c r="B18" s="510"/>
      <c r="C18" s="510"/>
      <c r="D18" s="510"/>
      <c r="E18" s="246" t="s">
        <v>171</v>
      </c>
      <c r="F18" s="211" t="s">
        <v>204</v>
      </c>
      <c r="G18" s="260"/>
      <c r="H18" s="506"/>
      <c r="I18" s="507"/>
      <c r="J18" s="506"/>
      <c r="K18" s="507"/>
      <c r="L18" s="506"/>
      <c r="M18" s="507"/>
      <c r="N18" s="506"/>
      <c r="O18" s="507"/>
      <c r="P18" s="506"/>
      <c r="Q18" s="507"/>
      <c r="R18" s="506"/>
      <c r="S18" s="507"/>
      <c r="T18" s="506"/>
      <c r="U18" s="507"/>
      <c r="V18" s="506"/>
      <c r="W18" s="507"/>
      <c r="X18" s="506"/>
      <c r="Y18" s="507"/>
      <c r="Z18" s="506"/>
      <c r="AA18" s="507"/>
      <c r="AB18" s="506"/>
      <c r="AC18" s="507"/>
      <c r="AD18" s="506"/>
      <c r="AE18" s="507"/>
      <c r="AF18" s="506"/>
      <c r="AG18" s="507"/>
      <c r="AH18" s="506"/>
      <c r="AI18" s="507"/>
      <c r="AJ18" s="506"/>
      <c r="AK18" s="507"/>
    </row>
    <row r="19" spans="1:37" s="249" customFormat="1" ht="22.5" customHeight="1" x14ac:dyDescent="0.2">
      <c r="A19" s="519"/>
      <c r="B19" s="508" t="s">
        <v>241</v>
      </c>
      <c r="C19" s="508" t="s">
        <v>242</v>
      </c>
      <c r="D19" s="508" t="s">
        <v>240</v>
      </c>
      <c r="E19" s="246" t="s">
        <v>165</v>
      </c>
      <c r="F19" s="211" t="s">
        <v>201</v>
      </c>
      <c r="G19" s="260"/>
      <c r="H19" s="502" t="s">
        <v>236</v>
      </c>
      <c r="I19" s="503"/>
      <c r="J19" s="502" t="s">
        <v>236</v>
      </c>
      <c r="K19" s="503"/>
      <c r="L19" s="502" t="s">
        <v>236</v>
      </c>
      <c r="M19" s="503"/>
      <c r="N19" s="502" t="s">
        <v>236</v>
      </c>
      <c r="O19" s="503"/>
      <c r="P19" s="502" t="s">
        <v>236</v>
      </c>
      <c r="Q19" s="503"/>
      <c r="R19" s="502" t="s">
        <v>236</v>
      </c>
      <c r="S19" s="503"/>
      <c r="T19" s="502" t="s">
        <v>236</v>
      </c>
      <c r="U19" s="503"/>
      <c r="V19" s="502" t="s">
        <v>236</v>
      </c>
      <c r="W19" s="503"/>
      <c r="X19" s="502" t="s">
        <v>236</v>
      </c>
      <c r="Y19" s="503"/>
      <c r="Z19" s="502" t="s">
        <v>236</v>
      </c>
      <c r="AA19" s="503"/>
      <c r="AB19" s="502" t="s">
        <v>236</v>
      </c>
      <c r="AC19" s="503"/>
      <c r="AD19" s="502" t="s">
        <v>236</v>
      </c>
      <c r="AE19" s="503"/>
      <c r="AF19" s="502" t="s">
        <v>236</v>
      </c>
      <c r="AG19" s="503"/>
      <c r="AH19" s="502" t="s">
        <v>236</v>
      </c>
      <c r="AI19" s="503"/>
      <c r="AJ19" s="502" t="s">
        <v>236</v>
      </c>
      <c r="AK19" s="503"/>
    </row>
    <row r="20" spans="1:37" s="249" customFormat="1" ht="20.25" customHeight="1" x14ac:dyDescent="0.2">
      <c r="A20" s="519"/>
      <c r="B20" s="509"/>
      <c r="C20" s="509"/>
      <c r="D20" s="509"/>
      <c r="E20" s="246" t="s">
        <v>236</v>
      </c>
      <c r="F20" s="246" t="s">
        <v>236</v>
      </c>
      <c r="G20" s="260"/>
      <c r="H20" s="504"/>
      <c r="I20" s="505"/>
      <c r="J20" s="504"/>
      <c r="K20" s="505"/>
      <c r="L20" s="504"/>
      <c r="M20" s="505"/>
      <c r="N20" s="504"/>
      <c r="O20" s="505"/>
      <c r="P20" s="504"/>
      <c r="Q20" s="505"/>
      <c r="R20" s="504"/>
      <c r="S20" s="505"/>
      <c r="T20" s="504"/>
      <c r="U20" s="505"/>
      <c r="V20" s="504"/>
      <c r="W20" s="505"/>
      <c r="X20" s="504"/>
      <c r="Y20" s="505"/>
      <c r="Z20" s="504"/>
      <c r="AA20" s="505"/>
      <c r="AB20" s="504"/>
      <c r="AC20" s="505"/>
      <c r="AD20" s="504"/>
      <c r="AE20" s="505"/>
      <c r="AF20" s="504"/>
      <c r="AG20" s="505"/>
      <c r="AH20" s="504"/>
      <c r="AI20" s="505"/>
      <c r="AJ20" s="504"/>
      <c r="AK20" s="505"/>
    </row>
    <row r="21" spans="1:37" s="249" customFormat="1" ht="19.5" customHeight="1" x14ac:dyDescent="0.2">
      <c r="A21" s="519"/>
      <c r="B21" s="510"/>
      <c r="C21" s="510"/>
      <c r="D21" s="510"/>
      <c r="E21" s="246" t="s">
        <v>171</v>
      </c>
      <c r="F21" s="211" t="s">
        <v>204</v>
      </c>
      <c r="G21" s="260"/>
      <c r="H21" s="506"/>
      <c r="I21" s="507"/>
      <c r="J21" s="506"/>
      <c r="K21" s="507"/>
      <c r="L21" s="506"/>
      <c r="M21" s="507"/>
      <c r="N21" s="506"/>
      <c r="O21" s="507"/>
      <c r="P21" s="506"/>
      <c r="Q21" s="507"/>
      <c r="R21" s="506"/>
      <c r="S21" s="507"/>
      <c r="T21" s="506"/>
      <c r="U21" s="507"/>
      <c r="V21" s="506"/>
      <c r="W21" s="507"/>
      <c r="X21" s="506"/>
      <c r="Y21" s="507"/>
      <c r="Z21" s="506"/>
      <c r="AA21" s="507"/>
      <c r="AB21" s="506"/>
      <c r="AC21" s="507"/>
      <c r="AD21" s="506"/>
      <c r="AE21" s="507"/>
      <c r="AF21" s="506"/>
      <c r="AG21" s="507"/>
      <c r="AH21" s="506"/>
      <c r="AI21" s="507"/>
      <c r="AJ21" s="506"/>
      <c r="AK21" s="507"/>
    </row>
    <row r="22" spans="1:37" s="249" customFormat="1" ht="20.25" customHeight="1" x14ac:dyDescent="0.2">
      <c r="A22" s="519"/>
      <c r="B22" s="508" t="s">
        <v>243</v>
      </c>
      <c r="C22" s="508" t="s">
        <v>244</v>
      </c>
      <c r="D22" s="508" t="s">
        <v>240</v>
      </c>
      <c r="E22" s="246" t="s">
        <v>165</v>
      </c>
      <c r="F22" s="211" t="s">
        <v>201</v>
      </c>
      <c r="G22" s="260"/>
      <c r="H22" s="502" t="s">
        <v>236</v>
      </c>
      <c r="I22" s="503"/>
      <c r="J22" s="502" t="s">
        <v>236</v>
      </c>
      <c r="K22" s="503"/>
      <c r="L22" s="502" t="s">
        <v>236</v>
      </c>
      <c r="M22" s="503"/>
      <c r="N22" s="502" t="s">
        <v>236</v>
      </c>
      <c r="O22" s="503"/>
      <c r="P22" s="502" t="s">
        <v>236</v>
      </c>
      <c r="Q22" s="503"/>
      <c r="R22" s="502" t="s">
        <v>236</v>
      </c>
      <c r="S22" s="503"/>
      <c r="T22" s="502" t="s">
        <v>236</v>
      </c>
      <c r="U22" s="503"/>
      <c r="V22" s="502" t="s">
        <v>236</v>
      </c>
      <c r="W22" s="503"/>
      <c r="X22" s="502" t="s">
        <v>236</v>
      </c>
      <c r="Y22" s="503"/>
      <c r="Z22" s="502" t="s">
        <v>236</v>
      </c>
      <c r="AA22" s="503"/>
      <c r="AB22" s="502" t="s">
        <v>236</v>
      </c>
      <c r="AC22" s="503"/>
      <c r="AD22" s="502" t="s">
        <v>236</v>
      </c>
      <c r="AE22" s="503"/>
      <c r="AF22" s="502" t="s">
        <v>236</v>
      </c>
      <c r="AG22" s="503"/>
      <c r="AH22" s="502" t="s">
        <v>236</v>
      </c>
      <c r="AI22" s="503"/>
      <c r="AJ22" s="502" t="s">
        <v>236</v>
      </c>
      <c r="AK22" s="503"/>
    </row>
    <row r="23" spans="1:37" s="249" customFormat="1" ht="17" x14ac:dyDescent="0.2">
      <c r="A23" s="519"/>
      <c r="B23" s="509"/>
      <c r="C23" s="509"/>
      <c r="D23" s="509"/>
      <c r="E23" s="246" t="s">
        <v>236</v>
      </c>
      <c r="F23" s="246" t="s">
        <v>236</v>
      </c>
      <c r="G23" s="260"/>
      <c r="H23" s="504"/>
      <c r="I23" s="505"/>
      <c r="J23" s="504"/>
      <c r="K23" s="505"/>
      <c r="L23" s="504"/>
      <c r="M23" s="505"/>
      <c r="N23" s="504"/>
      <c r="O23" s="505"/>
      <c r="P23" s="504"/>
      <c r="Q23" s="505"/>
      <c r="R23" s="504"/>
      <c r="S23" s="505"/>
      <c r="T23" s="504"/>
      <c r="U23" s="505"/>
      <c r="V23" s="504"/>
      <c r="W23" s="505"/>
      <c r="X23" s="504"/>
      <c r="Y23" s="505"/>
      <c r="Z23" s="504"/>
      <c r="AA23" s="505"/>
      <c r="AB23" s="504"/>
      <c r="AC23" s="505"/>
      <c r="AD23" s="504"/>
      <c r="AE23" s="505"/>
      <c r="AF23" s="504"/>
      <c r="AG23" s="505"/>
      <c r="AH23" s="504"/>
      <c r="AI23" s="505"/>
      <c r="AJ23" s="504"/>
      <c r="AK23" s="505"/>
    </row>
    <row r="24" spans="1:37" s="249" customFormat="1" ht="17" x14ac:dyDescent="0.2">
      <c r="A24" s="519"/>
      <c r="B24" s="510"/>
      <c r="C24" s="510"/>
      <c r="D24" s="510"/>
      <c r="E24" s="246" t="s">
        <v>171</v>
      </c>
      <c r="F24" s="211" t="s">
        <v>204</v>
      </c>
      <c r="G24" s="260"/>
      <c r="H24" s="506"/>
      <c r="I24" s="507"/>
      <c r="J24" s="506"/>
      <c r="K24" s="507"/>
      <c r="L24" s="506"/>
      <c r="M24" s="507"/>
      <c r="N24" s="506"/>
      <c r="O24" s="507"/>
      <c r="P24" s="506"/>
      <c r="Q24" s="507"/>
      <c r="R24" s="506"/>
      <c r="S24" s="507"/>
      <c r="T24" s="506"/>
      <c r="U24" s="507"/>
      <c r="V24" s="506"/>
      <c r="W24" s="507"/>
      <c r="X24" s="506"/>
      <c r="Y24" s="507"/>
      <c r="Z24" s="506"/>
      <c r="AA24" s="507"/>
      <c r="AB24" s="506"/>
      <c r="AC24" s="507"/>
      <c r="AD24" s="506"/>
      <c r="AE24" s="507"/>
      <c r="AF24" s="506"/>
      <c r="AG24" s="507"/>
      <c r="AH24" s="506"/>
      <c r="AI24" s="507"/>
      <c r="AJ24" s="506"/>
      <c r="AK24" s="507"/>
    </row>
    <row r="25" spans="1:37" s="249" customFormat="1" ht="21" customHeight="1" x14ac:dyDescent="0.2">
      <c r="A25" s="519"/>
      <c r="B25" s="508" t="s">
        <v>245</v>
      </c>
      <c r="C25" s="508" t="s">
        <v>246</v>
      </c>
      <c r="D25" s="508" t="s">
        <v>240</v>
      </c>
      <c r="E25" s="246" t="s">
        <v>165</v>
      </c>
      <c r="F25" s="211" t="s">
        <v>201</v>
      </c>
      <c r="G25" s="260"/>
      <c r="H25" s="502" t="s">
        <v>236</v>
      </c>
      <c r="I25" s="503"/>
      <c r="J25" s="502" t="s">
        <v>236</v>
      </c>
      <c r="K25" s="503"/>
      <c r="L25" s="502" t="s">
        <v>236</v>
      </c>
      <c r="M25" s="503"/>
      <c r="N25" s="502" t="s">
        <v>236</v>
      </c>
      <c r="O25" s="503"/>
      <c r="P25" s="502" t="s">
        <v>236</v>
      </c>
      <c r="Q25" s="503"/>
      <c r="R25" s="502" t="s">
        <v>236</v>
      </c>
      <c r="S25" s="503"/>
      <c r="T25" s="502" t="s">
        <v>236</v>
      </c>
      <c r="U25" s="503"/>
      <c r="V25" s="502" t="s">
        <v>236</v>
      </c>
      <c r="W25" s="503"/>
      <c r="X25" s="502" t="s">
        <v>236</v>
      </c>
      <c r="Y25" s="503"/>
      <c r="Z25" s="502" t="s">
        <v>236</v>
      </c>
      <c r="AA25" s="503"/>
      <c r="AB25" s="502" t="s">
        <v>236</v>
      </c>
      <c r="AC25" s="503"/>
      <c r="AD25" s="502" t="s">
        <v>236</v>
      </c>
      <c r="AE25" s="503"/>
      <c r="AF25" s="502" t="s">
        <v>236</v>
      </c>
      <c r="AG25" s="503"/>
      <c r="AH25" s="502" t="s">
        <v>236</v>
      </c>
      <c r="AI25" s="503"/>
      <c r="AJ25" s="502" t="s">
        <v>236</v>
      </c>
      <c r="AK25" s="503"/>
    </row>
    <row r="26" spans="1:37" s="249" customFormat="1" ht="17" x14ac:dyDescent="0.2">
      <c r="A26" s="519"/>
      <c r="B26" s="509"/>
      <c r="C26" s="509"/>
      <c r="D26" s="509"/>
      <c r="E26" s="246" t="s">
        <v>236</v>
      </c>
      <c r="F26" s="246" t="s">
        <v>236</v>
      </c>
      <c r="G26" s="260"/>
      <c r="H26" s="504"/>
      <c r="I26" s="505"/>
      <c r="J26" s="504"/>
      <c r="K26" s="505"/>
      <c r="L26" s="504"/>
      <c r="M26" s="505"/>
      <c r="N26" s="504"/>
      <c r="O26" s="505"/>
      <c r="P26" s="504"/>
      <c r="Q26" s="505"/>
      <c r="R26" s="504"/>
      <c r="S26" s="505"/>
      <c r="T26" s="504"/>
      <c r="U26" s="505"/>
      <c r="V26" s="504"/>
      <c r="W26" s="505"/>
      <c r="X26" s="504"/>
      <c r="Y26" s="505"/>
      <c r="Z26" s="504"/>
      <c r="AA26" s="505"/>
      <c r="AB26" s="504"/>
      <c r="AC26" s="505"/>
      <c r="AD26" s="504"/>
      <c r="AE26" s="505"/>
      <c r="AF26" s="504"/>
      <c r="AG26" s="505"/>
      <c r="AH26" s="504"/>
      <c r="AI26" s="505"/>
      <c r="AJ26" s="504"/>
      <c r="AK26" s="505"/>
    </row>
    <row r="27" spans="1:37" s="249" customFormat="1" ht="17" x14ac:dyDescent="0.2">
      <c r="A27" s="519"/>
      <c r="B27" s="510"/>
      <c r="C27" s="510"/>
      <c r="D27" s="510"/>
      <c r="E27" s="246" t="s">
        <v>171</v>
      </c>
      <c r="F27" s="211" t="s">
        <v>204</v>
      </c>
      <c r="G27" s="260"/>
      <c r="H27" s="506"/>
      <c r="I27" s="507"/>
      <c r="J27" s="506"/>
      <c r="K27" s="507"/>
      <c r="L27" s="506"/>
      <c r="M27" s="507"/>
      <c r="N27" s="506"/>
      <c r="O27" s="507"/>
      <c r="P27" s="506"/>
      <c r="Q27" s="507"/>
      <c r="R27" s="506"/>
      <c r="S27" s="507"/>
      <c r="T27" s="506"/>
      <c r="U27" s="507"/>
      <c r="V27" s="506"/>
      <c r="W27" s="507"/>
      <c r="X27" s="506"/>
      <c r="Y27" s="507"/>
      <c r="Z27" s="506"/>
      <c r="AA27" s="507"/>
      <c r="AB27" s="506"/>
      <c r="AC27" s="507"/>
      <c r="AD27" s="506"/>
      <c r="AE27" s="507"/>
      <c r="AF27" s="506"/>
      <c r="AG27" s="507"/>
      <c r="AH27" s="506"/>
      <c r="AI27" s="507"/>
      <c r="AJ27" s="506"/>
      <c r="AK27" s="507"/>
    </row>
    <row r="28" spans="1:37" s="249" customFormat="1" ht="20.25" customHeight="1" x14ac:dyDescent="0.2">
      <c r="A28" s="519"/>
      <c r="B28" s="508" t="s">
        <v>247</v>
      </c>
      <c r="C28" s="508" t="s">
        <v>248</v>
      </c>
      <c r="D28" s="508" t="s">
        <v>240</v>
      </c>
      <c r="E28" s="246" t="s">
        <v>165</v>
      </c>
      <c r="F28" s="211" t="s">
        <v>201</v>
      </c>
      <c r="G28" s="260"/>
      <c r="H28" s="502" t="s">
        <v>236</v>
      </c>
      <c r="I28" s="503"/>
      <c r="J28" s="502" t="s">
        <v>236</v>
      </c>
      <c r="K28" s="503"/>
      <c r="L28" s="502" t="s">
        <v>236</v>
      </c>
      <c r="M28" s="503"/>
      <c r="N28" s="502" t="s">
        <v>236</v>
      </c>
      <c r="O28" s="503"/>
      <c r="P28" s="502" t="s">
        <v>236</v>
      </c>
      <c r="Q28" s="503"/>
      <c r="R28" s="502" t="s">
        <v>236</v>
      </c>
      <c r="S28" s="503"/>
      <c r="T28" s="502" t="s">
        <v>236</v>
      </c>
      <c r="U28" s="503"/>
      <c r="V28" s="502" t="s">
        <v>236</v>
      </c>
      <c r="W28" s="503"/>
      <c r="X28" s="502" t="s">
        <v>236</v>
      </c>
      <c r="Y28" s="503"/>
      <c r="Z28" s="502" t="s">
        <v>236</v>
      </c>
      <c r="AA28" s="503"/>
      <c r="AB28" s="502" t="s">
        <v>236</v>
      </c>
      <c r="AC28" s="503"/>
      <c r="AD28" s="502" t="s">
        <v>236</v>
      </c>
      <c r="AE28" s="503"/>
      <c r="AF28" s="502" t="s">
        <v>236</v>
      </c>
      <c r="AG28" s="503"/>
      <c r="AH28" s="502" t="s">
        <v>236</v>
      </c>
      <c r="AI28" s="503"/>
      <c r="AJ28" s="502" t="s">
        <v>236</v>
      </c>
      <c r="AK28" s="503"/>
    </row>
    <row r="29" spans="1:37" s="249" customFormat="1" ht="17" x14ac:dyDescent="0.2">
      <c r="A29" s="519"/>
      <c r="B29" s="509"/>
      <c r="C29" s="509"/>
      <c r="D29" s="509"/>
      <c r="E29" s="246" t="s">
        <v>236</v>
      </c>
      <c r="F29" s="246" t="s">
        <v>236</v>
      </c>
      <c r="G29" s="260"/>
      <c r="H29" s="504"/>
      <c r="I29" s="505"/>
      <c r="J29" s="504"/>
      <c r="K29" s="505"/>
      <c r="L29" s="504"/>
      <c r="M29" s="505"/>
      <c r="N29" s="504"/>
      <c r="O29" s="505"/>
      <c r="P29" s="504"/>
      <c r="Q29" s="505"/>
      <c r="R29" s="504"/>
      <c r="S29" s="505"/>
      <c r="T29" s="504"/>
      <c r="U29" s="505"/>
      <c r="V29" s="504"/>
      <c r="W29" s="505"/>
      <c r="X29" s="504"/>
      <c r="Y29" s="505"/>
      <c r="Z29" s="504"/>
      <c r="AA29" s="505"/>
      <c r="AB29" s="504"/>
      <c r="AC29" s="505"/>
      <c r="AD29" s="504"/>
      <c r="AE29" s="505"/>
      <c r="AF29" s="504"/>
      <c r="AG29" s="505"/>
      <c r="AH29" s="504"/>
      <c r="AI29" s="505"/>
      <c r="AJ29" s="504"/>
      <c r="AK29" s="505"/>
    </row>
    <row r="30" spans="1:37" s="249" customFormat="1" ht="17" x14ac:dyDescent="0.2">
      <c r="A30" s="519"/>
      <c r="B30" s="510"/>
      <c r="C30" s="510"/>
      <c r="D30" s="510"/>
      <c r="E30" s="246" t="s">
        <v>171</v>
      </c>
      <c r="F30" s="211" t="s">
        <v>204</v>
      </c>
      <c r="G30" s="260"/>
      <c r="H30" s="506"/>
      <c r="I30" s="507"/>
      <c r="J30" s="506"/>
      <c r="K30" s="507"/>
      <c r="L30" s="506"/>
      <c r="M30" s="507"/>
      <c r="N30" s="506"/>
      <c r="O30" s="507"/>
      <c r="P30" s="506"/>
      <c r="Q30" s="507"/>
      <c r="R30" s="506"/>
      <c r="S30" s="507"/>
      <c r="T30" s="506"/>
      <c r="U30" s="507"/>
      <c r="V30" s="506"/>
      <c r="W30" s="507"/>
      <c r="X30" s="506"/>
      <c r="Y30" s="507"/>
      <c r="Z30" s="506"/>
      <c r="AA30" s="507"/>
      <c r="AB30" s="506"/>
      <c r="AC30" s="507"/>
      <c r="AD30" s="506"/>
      <c r="AE30" s="507"/>
      <c r="AF30" s="506"/>
      <c r="AG30" s="507"/>
      <c r="AH30" s="506"/>
      <c r="AI30" s="507"/>
      <c r="AJ30" s="506"/>
      <c r="AK30" s="507"/>
    </row>
    <row r="31" spans="1:37" s="249" customFormat="1" ht="20.25" customHeight="1" x14ac:dyDescent="0.2">
      <c r="A31" s="519"/>
      <c r="B31" s="508" t="s">
        <v>249</v>
      </c>
      <c r="C31" s="508" t="s">
        <v>250</v>
      </c>
      <c r="D31" s="508" t="s">
        <v>240</v>
      </c>
      <c r="E31" s="246" t="s">
        <v>165</v>
      </c>
      <c r="F31" s="211" t="s">
        <v>201</v>
      </c>
      <c r="G31" s="260"/>
      <c r="H31" s="502" t="s">
        <v>236</v>
      </c>
      <c r="I31" s="503"/>
      <c r="J31" s="502" t="s">
        <v>236</v>
      </c>
      <c r="K31" s="503"/>
      <c r="L31" s="502" t="s">
        <v>236</v>
      </c>
      <c r="M31" s="503"/>
      <c r="N31" s="502" t="s">
        <v>236</v>
      </c>
      <c r="O31" s="503"/>
      <c r="P31" s="502" t="s">
        <v>236</v>
      </c>
      <c r="Q31" s="503"/>
      <c r="R31" s="502" t="s">
        <v>236</v>
      </c>
      <c r="S31" s="503"/>
      <c r="T31" s="502" t="s">
        <v>236</v>
      </c>
      <c r="U31" s="503"/>
      <c r="V31" s="502" t="s">
        <v>236</v>
      </c>
      <c r="W31" s="503"/>
      <c r="X31" s="502" t="s">
        <v>236</v>
      </c>
      <c r="Y31" s="503"/>
      <c r="Z31" s="502" t="s">
        <v>236</v>
      </c>
      <c r="AA31" s="503"/>
      <c r="AB31" s="502" t="s">
        <v>236</v>
      </c>
      <c r="AC31" s="503"/>
      <c r="AD31" s="502" t="s">
        <v>236</v>
      </c>
      <c r="AE31" s="503"/>
      <c r="AF31" s="502" t="s">
        <v>236</v>
      </c>
      <c r="AG31" s="503"/>
      <c r="AH31" s="502" t="s">
        <v>236</v>
      </c>
      <c r="AI31" s="503"/>
      <c r="AJ31" s="502" t="s">
        <v>236</v>
      </c>
      <c r="AK31" s="503"/>
    </row>
    <row r="32" spans="1:37" s="249" customFormat="1" ht="17" x14ac:dyDescent="0.2">
      <c r="A32" s="519"/>
      <c r="B32" s="509"/>
      <c r="C32" s="509"/>
      <c r="D32" s="509"/>
      <c r="E32" s="246" t="s">
        <v>236</v>
      </c>
      <c r="F32" s="246" t="s">
        <v>236</v>
      </c>
      <c r="G32" s="260"/>
      <c r="H32" s="504"/>
      <c r="I32" s="505"/>
      <c r="J32" s="504"/>
      <c r="K32" s="505"/>
      <c r="L32" s="504"/>
      <c r="M32" s="505"/>
      <c r="N32" s="504"/>
      <c r="O32" s="505"/>
      <c r="P32" s="504"/>
      <c r="Q32" s="505"/>
      <c r="R32" s="504"/>
      <c r="S32" s="505"/>
      <c r="T32" s="504"/>
      <c r="U32" s="505"/>
      <c r="V32" s="504"/>
      <c r="W32" s="505"/>
      <c r="X32" s="504"/>
      <c r="Y32" s="505"/>
      <c r="Z32" s="504"/>
      <c r="AA32" s="505"/>
      <c r="AB32" s="504"/>
      <c r="AC32" s="505"/>
      <c r="AD32" s="504"/>
      <c r="AE32" s="505"/>
      <c r="AF32" s="504"/>
      <c r="AG32" s="505"/>
      <c r="AH32" s="504"/>
      <c r="AI32" s="505"/>
      <c r="AJ32" s="504"/>
      <c r="AK32" s="505"/>
    </row>
    <row r="33" spans="1:37" s="249" customFormat="1" ht="17" x14ac:dyDescent="0.2">
      <c r="A33" s="520"/>
      <c r="B33" s="510"/>
      <c r="C33" s="510"/>
      <c r="D33" s="510"/>
      <c r="E33" s="246" t="s">
        <v>171</v>
      </c>
      <c r="F33" s="211" t="s">
        <v>204</v>
      </c>
      <c r="G33" s="260"/>
      <c r="H33" s="506"/>
      <c r="I33" s="507"/>
      <c r="J33" s="506"/>
      <c r="K33" s="507"/>
      <c r="L33" s="506"/>
      <c r="M33" s="507"/>
      <c r="N33" s="506"/>
      <c r="O33" s="507"/>
      <c r="P33" s="506"/>
      <c r="Q33" s="507"/>
      <c r="R33" s="506"/>
      <c r="S33" s="507"/>
      <c r="T33" s="506"/>
      <c r="U33" s="507"/>
      <c r="V33" s="506"/>
      <c r="W33" s="507"/>
      <c r="X33" s="506"/>
      <c r="Y33" s="507"/>
      <c r="Z33" s="506"/>
      <c r="AA33" s="507"/>
      <c r="AB33" s="506"/>
      <c r="AC33" s="507"/>
      <c r="AD33" s="506"/>
      <c r="AE33" s="507"/>
      <c r="AF33" s="506"/>
      <c r="AG33" s="507"/>
      <c r="AH33" s="506"/>
      <c r="AI33" s="507"/>
      <c r="AJ33" s="506"/>
      <c r="AK33" s="507"/>
    </row>
    <row r="34" spans="1:37" s="249" customFormat="1" ht="24" hidden="1" customHeight="1" x14ac:dyDescent="0.2">
      <c r="A34" s="515">
        <v>2</v>
      </c>
      <c r="B34" s="516" t="s">
        <v>198</v>
      </c>
      <c r="C34" s="517"/>
      <c r="D34" s="517"/>
      <c r="E34" s="247" t="s">
        <v>165</v>
      </c>
      <c r="F34" s="211" t="s">
        <v>201</v>
      </c>
      <c r="G34" s="260"/>
      <c r="H34" s="256"/>
      <c r="I34" s="256"/>
      <c r="J34" s="256"/>
      <c r="K34" s="256"/>
      <c r="L34" s="256"/>
      <c r="M34" s="256"/>
      <c r="N34" s="256"/>
      <c r="O34" s="256"/>
      <c r="P34" s="256"/>
      <c r="Q34" s="256"/>
      <c r="R34" s="256"/>
      <c r="S34" s="256"/>
      <c r="T34" s="256"/>
      <c r="U34" s="256"/>
      <c r="V34" s="256"/>
      <c r="W34" s="256"/>
      <c r="X34" s="256"/>
      <c r="Y34" s="256"/>
      <c r="Z34" s="256"/>
      <c r="AA34" s="256"/>
      <c r="AB34" s="256"/>
      <c r="AC34" s="256"/>
      <c r="AD34" s="256"/>
      <c r="AE34" s="256"/>
      <c r="AF34" s="256"/>
      <c r="AG34" s="256"/>
      <c r="AH34" s="256"/>
      <c r="AI34" s="256"/>
      <c r="AJ34" s="256"/>
      <c r="AK34" s="256"/>
    </row>
    <row r="35" spans="1:37" s="249" customFormat="1" ht="26.25" hidden="1" customHeight="1" x14ac:dyDescent="0.2">
      <c r="A35" s="515"/>
      <c r="B35" s="516"/>
      <c r="C35" s="517"/>
      <c r="D35" s="517"/>
      <c r="E35" s="247" t="s">
        <v>171</v>
      </c>
      <c r="F35" s="211" t="s">
        <v>204</v>
      </c>
      <c r="G35" s="260"/>
      <c r="H35" s="256"/>
      <c r="I35" s="256"/>
      <c r="J35" s="256"/>
      <c r="K35" s="256"/>
      <c r="L35" s="256"/>
      <c r="M35" s="256"/>
      <c r="N35" s="256"/>
      <c r="O35" s="256"/>
      <c r="P35" s="256"/>
      <c r="Q35" s="256"/>
      <c r="R35" s="256"/>
      <c r="S35" s="256"/>
      <c r="T35" s="256"/>
      <c r="U35" s="256"/>
      <c r="V35" s="256"/>
      <c r="W35" s="256"/>
      <c r="X35" s="256"/>
      <c r="Y35" s="256"/>
      <c r="Z35" s="256"/>
      <c r="AA35" s="256"/>
      <c r="AB35" s="256"/>
      <c r="AC35" s="256"/>
      <c r="AD35" s="256"/>
      <c r="AE35" s="256"/>
      <c r="AF35" s="256"/>
      <c r="AG35" s="256"/>
      <c r="AH35" s="256"/>
      <c r="AI35" s="256"/>
      <c r="AJ35" s="256"/>
      <c r="AK35" s="256"/>
    </row>
    <row r="36" spans="1:37" s="249" customFormat="1" ht="26.25" hidden="1" customHeight="1" x14ac:dyDescent="0.2">
      <c r="A36" s="515">
        <v>3</v>
      </c>
      <c r="B36" s="516" t="s">
        <v>205</v>
      </c>
      <c r="C36" s="517"/>
      <c r="D36" s="517"/>
      <c r="E36" s="247" t="s">
        <v>165</v>
      </c>
      <c r="F36" s="211" t="s">
        <v>201</v>
      </c>
      <c r="G36" s="260"/>
      <c r="H36" s="256"/>
      <c r="I36" s="256"/>
      <c r="J36" s="256"/>
      <c r="K36" s="256"/>
      <c r="L36" s="256"/>
      <c r="M36" s="256"/>
      <c r="N36" s="256"/>
      <c r="O36" s="256"/>
      <c r="P36" s="256"/>
      <c r="Q36" s="256"/>
      <c r="R36" s="256"/>
      <c r="S36" s="256"/>
      <c r="T36" s="256"/>
      <c r="U36" s="256"/>
      <c r="V36" s="256"/>
      <c r="W36" s="256"/>
      <c r="X36" s="256"/>
      <c r="Y36" s="256"/>
      <c r="Z36" s="256"/>
      <c r="AA36" s="256"/>
      <c r="AB36" s="256"/>
      <c r="AC36" s="256"/>
      <c r="AD36" s="256"/>
      <c r="AE36" s="256"/>
      <c r="AF36" s="256"/>
      <c r="AG36" s="256"/>
      <c r="AH36" s="256"/>
      <c r="AI36" s="256"/>
      <c r="AJ36" s="256"/>
      <c r="AK36" s="256"/>
    </row>
    <row r="37" spans="1:37" s="249" customFormat="1" ht="20.25" hidden="1" customHeight="1" x14ac:dyDescent="0.2">
      <c r="A37" s="515"/>
      <c r="B37" s="516"/>
      <c r="C37" s="517"/>
      <c r="D37" s="517"/>
      <c r="E37" s="247" t="s">
        <v>171</v>
      </c>
      <c r="F37" s="211" t="s">
        <v>204</v>
      </c>
      <c r="G37" s="260"/>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256"/>
      <c r="AJ37" s="256"/>
      <c r="AK37" s="256"/>
    </row>
    <row r="38" spans="1:37" s="249" customFormat="1" ht="20.25" customHeight="1" x14ac:dyDescent="0.2">
      <c r="A38" s="518">
        <v>2</v>
      </c>
      <c r="B38" s="524" t="s">
        <v>251</v>
      </c>
      <c r="C38" s="497"/>
      <c r="D38" s="497"/>
      <c r="E38" s="247" t="s">
        <v>165</v>
      </c>
      <c r="F38" s="211" t="s">
        <v>201</v>
      </c>
      <c r="G38" s="260"/>
      <c r="H38" s="500" t="s">
        <v>300</v>
      </c>
      <c r="I38" s="500" t="s">
        <v>201</v>
      </c>
      <c r="J38" s="500" t="s">
        <v>301</v>
      </c>
      <c r="K38" s="500" t="s">
        <v>201</v>
      </c>
      <c r="L38" s="500" t="s">
        <v>302</v>
      </c>
      <c r="M38" s="500" t="s">
        <v>201</v>
      </c>
      <c r="N38" s="500" t="s">
        <v>303</v>
      </c>
      <c r="O38" s="500" t="s">
        <v>201</v>
      </c>
      <c r="P38" s="500" t="s">
        <v>304</v>
      </c>
      <c r="Q38" s="500" t="s">
        <v>201</v>
      </c>
      <c r="R38" s="500" t="s">
        <v>305</v>
      </c>
      <c r="S38" s="500" t="s">
        <v>201</v>
      </c>
      <c r="T38" s="500" t="s">
        <v>306</v>
      </c>
      <c r="U38" s="500" t="s">
        <v>201</v>
      </c>
      <c r="V38" s="500" t="s">
        <v>307</v>
      </c>
      <c r="W38" s="500" t="s">
        <v>201</v>
      </c>
      <c r="X38" s="500" t="s">
        <v>308</v>
      </c>
      <c r="Y38" s="500" t="s">
        <v>201</v>
      </c>
      <c r="Z38" s="500" t="s">
        <v>309</v>
      </c>
      <c r="AA38" s="500" t="s">
        <v>201</v>
      </c>
      <c r="AB38" s="500" t="s">
        <v>310</v>
      </c>
      <c r="AC38" s="500" t="s">
        <v>201</v>
      </c>
      <c r="AD38" s="500" t="s">
        <v>311</v>
      </c>
      <c r="AE38" s="500" t="s">
        <v>201</v>
      </c>
      <c r="AF38" s="500" t="s">
        <v>312</v>
      </c>
      <c r="AG38" s="500" t="s">
        <v>201</v>
      </c>
      <c r="AH38" s="500" t="s">
        <v>313</v>
      </c>
      <c r="AI38" s="500" t="s">
        <v>201</v>
      </c>
      <c r="AJ38" s="500" t="s">
        <v>314</v>
      </c>
      <c r="AK38" s="500" t="s">
        <v>201</v>
      </c>
    </row>
    <row r="39" spans="1:37" s="249" customFormat="1" ht="47.5" customHeight="1" x14ac:dyDescent="0.2">
      <c r="A39" s="520"/>
      <c r="B39" s="525"/>
      <c r="C39" s="499"/>
      <c r="D39" s="499"/>
      <c r="E39" s="247" t="s">
        <v>171</v>
      </c>
      <c r="F39" s="211" t="s">
        <v>204</v>
      </c>
      <c r="G39" s="260"/>
      <c r="H39" s="501"/>
      <c r="I39" s="501"/>
      <c r="J39" s="501"/>
      <c r="K39" s="501"/>
      <c r="L39" s="501"/>
      <c r="M39" s="501"/>
      <c r="N39" s="501"/>
      <c r="O39" s="501"/>
      <c r="P39" s="501"/>
      <c r="Q39" s="501"/>
      <c r="R39" s="501"/>
      <c r="S39" s="501"/>
      <c r="T39" s="501"/>
      <c r="U39" s="501"/>
      <c r="V39" s="501"/>
      <c r="W39" s="501"/>
      <c r="X39" s="501"/>
      <c r="Y39" s="501"/>
      <c r="Z39" s="501"/>
      <c r="AA39" s="501"/>
      <c r="AB39" s="501"/>
      <c r="AC39" s="501"/>
      <c r="AD39" s="501"/>
      <c r="AE39" s="501"/>
      <c r="AF39" s="501"/>
      <c r="AG39" s="501"/>
      <c r="AH39" s="501"/>
      <c r="AI39" s="501"/>
      <c r="AJ39" s="501"/>
      <c r="AK39" s="501"/>
    </row>
    <row r="40" spans="1:37" s="249" customFormat="1" ht="20.25" customHeight="1" x14ac:dyDescent="0.2">
      <c r="A40" s="518">
        <v>3</v>
      </c>
      <c r="B40" s="524" t="s">
        <v>252</v>
      </c>
      <c r="C40" s="497"/>
      <c r="D40" s="497"/>
      <c r="E40" s="247" t="s">
        <v>165</v>
      </c>
      <c r="F40" s="211" t="s">
        <v>201</v>
      </c>
      <c r="G40" s="260"/>
      <c r="H40" s="500" t="s">
        <v>315</v>
      </c>
      <c r="I40" s="500" t="s">
        <v>201</v>
      </c>
      <c r="J40" s="500" t="s">
        <v>316</v>
      </c>
      <c r="K40" s="500" t="s">
        <v>201</v>
      </c>
      <c r="L40" s="500" t="s">
        <v>317</v>
      </c>
      <c r="M40" s="500" t="s">
        <v>201</v>
      </c>
      <c r="N40" s="500" t="s">
        <v>318</v>
      </c>
      <c r="O40" s="500" t="s">
        <v>201</v>
      </c>
      <c r="P40" s="500" t="s">
        <v>319</v>
      </c>
      <c r="Q40" s="500" t="s">
        <v>201</v>
      </c>
      <c r="R40" s="500" t="s">
        <v>320</v>
      </c>
      <c r="S40" s="500" t="s">
        <v>201</v>
      </c>
      <c r="T40" s="500" t="s">
        <v>319</v>
      </c>
      <c r="U40" s="500" t="s">
        <v>201</v>
      </c>
      <c r="V40" s="500" t="s">
        <v>321</v>
      </c>
      <c r="W40" s="500" t="s">
        <v>201</v>
      </c>
      <c r="X40" s="500" t="s">
        <v>322</v>
      </c>
      <c r="Y40" s="500" t="s">
        <v>201</v>
      </c>
      <c r="Z40" s="500" t="s">
        <v>323</v>
      </c>
      <c r="AA40" s="500" t="s">
        <v>201</v>
      </c>
      <c r="AB40" s="500" t="s">
        <v>324</v>
      </c>
      <c r="AC40" s="500" t="s">
        <v>201</v>
      </c>
      <c r="AD40" s="500" t="s">
        <v>325</v>
      </c>
      <c r="AE40" s="500" t="s">
        <v>201</v>
      </c>
      <c r="AF40" s="500" t="s">
        <v>326</v>
      </c>
      <c r="AG40" s="500" t="s">
        <v>201</v>
      </c>
      <c r="AH40" s="500" t="s">
        <v>327</v>
      </c>
      <c r="AI40" s="500" t="s">
        <v>201</v>
      </c>
      <c r="AJ40" s="500" t="s">
        <v>328</v>
      </c>
      <c r="AK40" s="500" t="s">
        <v>201</v>
      </c>
    </row>
    <row r="41" spans="1:37" s="249" customFormat="1" ht="20.25" customHeight="1" x14ac:dyDescent="0.2">
      <c r="A41" s="520"/>
      <c r="B41" s="525"/>
      <c r="C41" s="499"/>
      <c r="D41" s="499"/>
      <c r="E41" s="247" t="s">
        <v>171</v>
      </c>
      <c r="F41" s="211" t="s">
        <v>204</v>
      </c>
      <c r="G41" s="260"/>
      <c r="H41" s="501"/>
      <c r="I41" s="501"/>
      <c r="J41" s="501"/>
      <c r="K41" s="501"/>
      <c r="L41" s="501"/>
      <c r="M41" s="501"/>
      <c r="N41" s="501"/>
      <c r="O41" s="501"/>
      <c r="P41" s="501"/>
      <c r="Q41" s="501"/>
      <c r="R41" s="501"/>
      <c r="S41" s="501"/>
      <c r="T41" s="501"/>
      <c r="U41" s="501"/>
      <c r="V41" s="501"/>
      <c r="W41" s="501"/>
      <c r="X41" s="501"/>
      <c r="Y41" s="501"/>
      <c r="Z41" s="501"/>
      <c r="AA41" s="501"/>
      <c r="AB41" s="501"/>
      <c r="AC41" s="501"/>
      <c r="AD41" s="501"/>
      <c r="AE41" s="501"/>
      <c r="AF41" s="501"/>
      <c r="AG41" s="501"/>
      <c r="AH41" s="501"/>
      <c r="AI41" s="501"/>
      <c r="AJ41" s="501"/>
      <c r="AK41" s="501"/>
    </row>
    <row r="42" spans="1:37" s="249" customFormat="1" ht="17.5" customHeight="1" x14ac:dyDescent="0.2">
      <c r="A42" s="515">
        <v>4</v>
      </c>
      <c r="B42" s="526" t="s">
        <v>253</v>
      </c>
      <c r="C42" s="527"/>
      <c r="D42" s="527"/>
      <c r="E42" s="246" t="s">
        <v>165</v>
      </c>
      <c r="F42" s="211" t="s">
        <v>204</v>
      </c>
      <c r="G42" s="260"/>
      <c r="H42" s="500" t="s">
        <v>171</v>
      </c>
      <c r="I42" s="500" t="s">
        <v>201</v>
      </c>
      <c r="J42" s="500" t="s">
        <v>171</v>
      </c>
      <c r="K42" s="500" t="s">
        <v>201</v>
      </c>
      <c r="L42" s="500" t="s">
        <v>171</v>
      </c>
      <c r="M42" s="500" t="s">
        <v>201</v>
      </c>
      <c r="N42" s="500" t="s">
        <v>171</v>
      </c>
      <c r="O42" s="500" t="s">
        <v>201</v>
      </c>
      <c r="P42" s="500" t="s">
        <v>171</v>
      </c>
      <c r="Q42" s="500" t="s">
        <v>201</v>
      </c>
      <c r="R42" s="500" t="s">
        <v>171</v>
      </c>
      <c r="S42" s="500" t="s">
        <v>201</v>
      </c>
      <c r="T42" s="500" t="s">
        <v>171</v>
      </c>
      <c r="U42" s="500" t="s">
        <v>201</v>
      </c>
      <c r="V42" s="500" t="s">
        <v>171</v>
      </c>
      <c r="W42" s="500" t="s">
        <v>201</v>
      </c>
      <c r="X42" s="500" t="s">
        <v>171</v>
      </c>
      <c r="Y42" s="500" t="s">
        <v>201</v>
      </c>
      <c r="Z42" s="500" t="s">
        <v>171</v>
      </c>
      <c r="AA42" s="500" t="s">
        <v>201</v>
      </c>
      <c r="AB42" s="500" t="s">
        <v>171</v>
      </c>
      <c r="AC42" s="500" t="s">
        <v>201</v>
      </c>
      <c r="AD42" s="500" t="s">
        <v>171</v>
      </c>
      <c r="AE42" s="500" t="s">
        <v>201</v>
      </c>
      <c r="AF42" s="500" t="s">
        <v>171</v>
      </c>
      <c r="AG42" s="500" t="s">
        <v>201</v>
      </c>
      <c r="AH42" s="500" t="s">
        <v>171</v>
      </c>
      <c r="AI42" s="500" t="s">
        <v>201</v>
      </c>
      <c r="AJ42" s="500" t="s">
        <v>171</v>
      </c>
      <c r="AK42" s="500" t="s">
        <v>201</v>
      </c>
    </row>
    <row r="43" spans="1:37" s="249" customFormat="1" ht="19" customHeight="1" x14ac:dyDescent="0.2">
      <c r="A43" s="515"/>
      <c r="B43" s="526"/>
      <c r="C43" s="527"/>
      <c r="D43" s="527"/>
      <c r="E43" s="246" t="s">
        <v>236</v>
      </c>
      <c r="F43" s="211" t="s">
        <v>201</v>
      </c>
      <c r="G43" s="260"/>
      <c r="H43" s="412"/>
      <c r="I43" s="412"/>
      <c r="J43" s="412"/>
      <c r="K43" s="412"/>
      <c r="L43" s="412"/>
      <c r="M43" s="412"/>
      <c r="N43" s="412"/>
      <c r="O43" s="412"/>
      <c r="P43" s="412"/>
      <c r="Q43" s="412"/>
      <c r="R43" s="412"/>
      <c r="S43" s="412"/>
      <c r="T43" s="412"/>
      <c r="U43" s="412"/>
      <c r="V43" s="412"/>
      <c r="W43" s="412"/>
      <c r="X43" s="412"/>
      <c r="Y43" s="412"/>
      <c r="Z43" s="412"/>
      <c r="AA43" s="412"/>
      <c r="AB43" s="412"/>
      <c r="AC43" s="412"/>
      <c r="AD43" s="412"/>
      <c r="AE43" s="412"/>
      <c r="AF43" s="412"/>
      <c r="AG43" s="412"/>
      <c r="AH43" s="412"/>
      <c r="AI43" s="412"/>
      <c r="AJ43" s="412"/>
      <c r="AK43" s="412"/>
    </row>
    <row r="44" spans="1:37" s="249" customFormat="1" ht="18.75" customHeight="1" x14ac:dyDescent="0.2">
      <c r="A44" s="515"/>
      <c r="B44" s="526"/>
      <c r="C44" s="527"/>
      <c r="D44" s="527"/>
      <c r="E44" s="246" t="s">
        <v>171</v>
      </c>
      <c r="F44" s="211" t="s">
        <v>201</v>
      </c>
      <c r="G44" s="260"/>
      <c r="H44" s="501"/>
      <c r="I44" s="501"/>
      <c r="J44" s="501"/>
      <c r="K44" s="501"/>
      <c r="L44" s="501"/>
      <c r="M44" s="501"/>
      <c r="N44" s="501"/>
      <c r="O44" s="501"/>
      <c r="P44" s="501"/>
      <c r="Q44" s="501"/>
      <c r="R44" s="501"/>
      <c r="S44" s="501"/>
      <c r="T44" s="501"/>
      <c r="U44" s="501"/>
      <c r="V44" s="501"/>
      <c r="W44" s="501"/>
      <c r="X44" s="501"/>
      <c r="Y44" s="501"/>
      <c r="Z44" s="501"/>
      <c r="AA44" s="501"/>
      <c r="AB44" s="501"/>
      <c r="AC44" s="501"/>
      <c r="AD44" s="501"/>
      <c r="AE44" s="501"/>
      <c r="AF44" s="501"/>
      <c r="AG44" s="501"/>
      <c r="AH44" s="501"/>
      <c r="AI44" s="501"/>
      <c r="AJ44" s="501"/>
      <c r="AK44" s="501"/>
    </row>
    <row r="45" spans="1:37" s="249" customFormat="1" ht="28" customHeight="1" x14ac:dyDescent="0.2">
      <c r="A45" s="515">
        <v>5</v>
      </c>
      <c r="B45" s="528" t="s">
        <v>254</v>
      </c>
      <c r="C45" s="527"/>
      <c r="D45" s="527"/>
      <c r="E45" s="246" t="s">
        <v>165</v>
      </c>
      <c r="F45" s="211" t="s">
        <v>204</v>
      </c>
      <c r="G45" s="260"/>
      <c r="H45" s="500" t="s">
        <v>171</v>
      </c>
      <c r="I45" s="500" t="s">
        <v>201</v>
      </c>
      <c r="J45" s="500" t="s">
        <v>171</v>
      </c>
      <c r="K45" s="500" t="s">
        <v>201</v>
      </c>
      <c r="L45" s="500" t="s">
        <v>255</v>
      </c>
      <c r="M45" s="500" t="s">
        <v>201</v>
      </c>
      <c r="N45" s="500" t="s">
        <v>255</v>
      </c>
      <c r="O45" s="500" t="s">
        <v>201</v>
      </c>
      <c r="P45" s="500" t="s">
        <v>255</v>
      </c>
      <c r="Q45" s="500" t="s">
        <v>201</v>
      </c>
      <c r="R45" s="500" t="s">
        <v>255</v>
      </c>
      <c r="S45" s="500" t="s">
        <v>201</v>
      </c>
      <c r="T45" s="500" t="s">
        <v>255</v>
      </c>
      <c r="U45" s="500" t="s">
        <v>201</v>
      </c>
      <c r="V45" s="500" t="s">
        <v>255</v>
      </c>
      <c r="W45" s="500" t="s">
        <v>201</v>
      </c>
      <c r="X45" s="500" t="s">
        <v>255</v>
      </c>
      <c r="Y45" s="500" t="s">
        <v>201</v>
      </c>
      <c r="Z45" s="500" t="s">
        <v>255</v>
      </c>
      <c r="AA45" s="500" t="s">
        <v>201</v>
      </c>
      <c r="AB45" s="500" t="s">
        <v>255</v>
      </c>
      <c r="AC45" s="500" t="s">
        <v>201</v>
      </c>
      <c r="AD45" s="500" t="s">
        <v>255</v>
      </c>
      <c r="AE45" s="500" t="s">
        <v>201</v>
      </c>
      <c r="AF45" s="500" t="s">
        <v>255</v>
      </c>
      <c r="AG45" s="500" t="s">
        <v>201</v>
      </c>
      <c r="AH45" s="500" t="s">
        <v>255</v>
      </c>
      <c r="AI45" s="500" t="s">
        <v>201</v>
      </c>
      <c r="AJ45" s="500" t="s">
        <v>255</v>
      </c>
      <c r="AK45" s="500" t="s">
        <v>201</v>
      </c>
    </row>
    <row r="46" spans="1:37" s="249" customFormat="1" ht="25" customHeight="1" x14ac:dyDescent="0.2">
      <c r="A46" s="515"/>
      <c r="B46" s="528"/>
      <c r="C46" s="527"/>
      <c r="D46" s="527"/>
      <c r="E46" s="246" t="s">
        <v>236</v>
      </c>
      <c r="F46" s="211" t="s">
        <v>201</v>
      </c>
      <c r="G46" s="260"/>
      <c r="H46" s="412"/>
      <c r="I46" s="412"/>
      <c r="J46" s="412"/>
      <c r="K46" s="412"/>
      <c r="L46" s="412"/>
      <c r="M46" s="412"/>
      <c r="N46" s="412"/>
      <c r="O46" s="412"/>
      <c r="P46" s="412"/>
      <c r="Q46" s="412"/>
      <c r="R46" s="412"/>
      <c r="S46" s="412"/>
      <c r="T46" s="412"/>
      <c r="U46" s="412"/>
      <c r="V46" s="412"/>
      <c r="W46" s="412"/>
      <c r="X46" s="412"/>
      <c r="Y46" s="412"/>
      <c r="Z46" s="412"/>
      <c r="AA46" s="412"/>
      <c r="AB46" s="412"/>
      <c r="AC46" s="412"/>
      <c r="AD46" s="412"/>
      <c r="AE46" s="412"/>
      <c r="AF46" s="412"/>
      <c r="AG46" s="412"/>
      <c r="AH46" s="412"/>
      <c r="AI46" s="412"/>
      <c r="AJ46" s="412"/>
      <c r="AK46" s="412"/>
    </row>
    <row r="47" spans="1:37" s="249" customFormat="1" ht="24" customHeight="1" x14ac:dyDescent="0.2">
      <c r="A47" s="515"/>
      <c r="B47" s="528"/>
      <c r="C47" s="527"/>
      <c r="D47" s="527"/>
      <c r="E47" s="246" t="s">
        <v>171</v>
      </c>
      <c r="F47" s="211" t="s">
        <v>201</v>
      </c>
      <c r="G47" s="260"/>
      <c r="H47" s="501"/>
      <c r="I47" s="501"/>
      <c r="J47" s="501"/>
      <c r="K47" s="501"/>
      <c r="L47" s="501"/>
      <c r="M47" s="501"/>
      <c r="N47" s="501"/>
      <c r="O47" s="501"/>
      <c r="P47" s="501"/>
      <c r="Q47" s="501"/>
      <c r="R47" s="501"/>
      <c r="S47" s="501"/>
      <c r="T47" s="501"/>
      <c r="U47" s="501"/>
      <c r="V47" s="501"/>
      <c r="W47" s="501"/>
      <c r="X47" s="501"/>
      <c r="Y47" s="501"/>
      <c r="Z47" s="501"/>
      <c r="AA47" s="501"/>
      <c r="AB47" s="501"/>
      <c r="AC47" s="501"/>
      <c r="AD47" s="501"/>
      <c r="AE47" s="501"/>
      <c r="AF47" s="501"/>
      <c r="AG47" s="501"/>
      <c r="AH47" s="501"/>
      <c r="AI47" s="501"/>
      <c r="AJ47" s="501"/>
      <c r="AK47" s="501"/>
    </row>
    <row r="48" spans="1:37" s="249" customFormat="1" ht="25.5" customHeight="1" x14ac:dyDescent="0.2">
      <c r="A48" s="535" t="s">
        <v>256</v>
      </c>
      <c r="B48" s="511" t="s">
        <v>257</v>
      </c>
      <c r="C48" s="497"/>
      <c r="D48" s="537"/>
      <c r="E48" s="248" t="s">
        <v>165</v>
      </c>
      <c r="F48" s="211" t="s">
        <v>201</v>
      </c>
      <c r="G48" s="260"/>
      <c r="H48" s="502"/>
      <c r="I48" s="503"/>
      <c r="J48" s="502"/>
      <c r="K48" s="503"/>
      <c r="L48" s="534">
        <v>45708</v>
      </c>
      <c r="M48" s="503"/>
      <c r="N48" s="534">
        <v>45708</v>
      </c>
      <c r="O48" s="503"/>
      <c r="P48" s="534">
        <v>45709</v>
      </c>
      <c r="Q48" s="503"/>
      <c r="R48" s="534">
        <v>45709</v>
      </c>
      <c r="S48" s="503"/>
      <c r="T48" s="534">
        <v>45709</v>
      </c>
      <c r="U48" s="503"/>
      <c r="V48" s="534">
        <v>45712</v>
      </c>
      <c r="W48" s="503"/>
      <c r="X48" s="534">
        <v>45712</v>
      </c>
      <c r="Y48" s="503"/>
      <c r="Z48" s="502"/>
      <c r="AA48" s="503"/>
      <c r="AB48" s="534">
        <v>45708</v>
      </c>
      <c r="AC48" s="503"/>
      <c r="AD48" s="534">
        <v>45709</v>
      </c>
      <c r="AE48" s="503"/>
      <c r="AF48" s="534">
        <v>45709</v>
      </c>
      <c r="AG48" s="503"/>
      <c r="AH48" s="534">
        <v>45709</v>
      </c>
      <c r="AI48" s="503"/>
      <c r="AJ48" s="534">
        <v>45709</v>
      </c>
      <c r="AK48" s="503"/>
    </row>
    <row r="49" spans="1:37" s="249" customFormat="1" ht="26.5" customHeight="1" x14ac:dyDescent="0.2">
      <c r="A49" s="536"/>
      <c r="B49" s="512"/>
      <c r="C49" s="499"/>
      <c r="D49" s="538"/>
      <c r="E49" s="248" t="s">
        <v>171</v>
      </c>
      <c r="F49" s="211" t="s">
        <v>204</v>
      </c>
      <c r="G49" s="260"/>
      <c r="H49" s="506"/>
      <c r="I49" s="507"/>
      <c r="J49" s="506"/>
      <c r="K49" s="507"/>
      <c r="L49" s="506"/>
      <c r="M49" s="507"/>
      <c r="N49" s="506"/>
      <c r="O49" s="507"/>
      <c r="P49" s="506"/>
      <c r="Q49" s="507"/>
      <c r="R49" s="506"/>
      <c r="S49" s="507"/>
      <c r="T49" s="506"/>
      <c r="U49" s="507"/>
      <c r="V49" s="506"/>
      <c r="W49" s="507"/>
      <c r="X49" s="506"/>
      <c r="Y49" s="507"/>
      <c r="Z49" s="506"/>
      <c r="AA49" s="507"/>
      <c r="AB49" s="506"/>
      <c r="AC49" s="507"/>
      <c r="AD49" s="506"/>
      <c r="AE49" s="507"/>
      <c r="AF49" s="506"/>
      <c r="AG49" s="507"/>
      <c r="AH49" s="506"/>
      <c r="AI49" s="507"/>
      <c r="AJ49" s="506"/>
      <c r="AK49" s="507"/>
    </row>
    <row r="50" spans="1:37" s="249" customFormat="1" ht="34" x14ac:dyDescent="0.2">
      <c r="A50" s="529" t="s">
        <v>209</v>
      </c>
      <c r="B50" s="530"/>
      <c r="C50" s="530"/>
      <c r="D50" s="530"/>
      <c r="E50" s="531"/>
      <c r="F50" s="240" t="s">
        <v>210</v>
      </c>
      <c r="G50" s="260"/>
      <c r="H50" s="472"/>
      <c r="I50" s="473"/>
      <c r="J50" s="472"/>
      <c r="K50" s="473"/>
      <c r="L50" s="472"/>
      <c r="M50" s="473"/>
      <c r="N50" s="255"/>
      <c r="O50" s="255"/>
      <c r="P50" s="532"/>
      <c r="Q50" s="533"/>
      <c r="R50" s="472"/>
      <c r="S50" s="473"/>
      <c r="T50" s="472"/>
      <c r="U50" s="473"/>
      <c r="V50" s="472"/>
      <c r="W50" s="473"/>
      <c r="X50" s="472"/>
      <c r="Y50" s="473"/>
      <c r="Z50" s="472"/>
      <c r="AA50" s="473"/>
      <c r="AB50" s="472"/>
      <c r="AC50" s="473"/>
      <c r="AD50" s="472"/>
      <c r="AE50" s="473"/>
      <c r="AF50" s="472"/>
      <c r="AG50" s="473"/>
      <c r="AH50" s="472"/>
      <c r="AI50" s="473"/>
      <c r="AJ50" s="472"/>
      <c r="AK50" s="473"/>
    </row>
    <row r="51" spans="1:37" ht="19" x14ac:dyDescent="0.2">
      <c r="B51" s="235"/>
      <c r="C51" s="299"/>
      <c r="D51" s="299"/>
      <c r="E51" s="258"/>
      <c r="F51" s="258"/>
      <c r="G51" s="258"/>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row>
    <row r="53" spans="1:37" ht="29.25" customHeight="1" x14ac:dyDescent="0.2">
      <c r="C53" s="299"/>
      <c r="D53" s="299"/>
      <c r="E53" s="258"/>
      <c r="F53" s="262"/>
      <c r="G53" s="258"/>
      <c r="H53" s="257"/>
      <c r="I53" s="257"/>
      <c r="J53" s="257"/>
      <c r="K53" s="257"/>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row>
    <row r="54" spans="1:37" ht="29.25" customHeight="1" x14ac:dyDescent="0.2">
      <c r="C54" s="299"/>
      <c r="D54" s="299"/>
      <c r="E54" s="258"/>
      <c r="F54" s="262"/>
      <c r="G54" s="258"/>
      <c r="H54" s="257"/>
      <c r="I54" s="257"/>
      <c r="J54" s="257"/>
      <c r="K54" s="257"/>
      <c r="L54" s="257"/>
      <c r="M54" s="257"/>
      <c r="N54" s="257"/>
      <c r="O54" s="257"/>
      <c r="P54" s="257"/>
      <c r="Q54" s="257"/>
      <c r="R54" s="257"/>
      <c r="S54" s="257"/>
      <c r="T54" s="257"/>
      <c r="U54" s="257"/>
      <c r="V54" s="257"/>
      <c r="W54" s="257"/>
      <c r="X54" s="257"/>
      <c r="Y54" s="257"/>
      <c r="Z54" s="257"/>
      <c r="AA54" s="257"/>
      <c r="AB54" s="257"/>
      <c r="AC54" s="257"/>
      <c r="AD54" s="257"/>
      <c r="AE54" s="257"/>
      <c r="AF54" s="257"/>
      <c r="AG54" s="257"/>
      <c r="AH54" s="257"/>
      <c r="AI54" s="257"/>
      <c r="AJ54" s="257"/>
      <c r="AK54" s="257"/>
    </row>
    <row r="57" spans="1:37" x14ac:dyDescent="0.2">
      <c r="C57" s="299"/>
      <c r="D57" s="299"/>
      <c r="E57" s="258"/>
      <c r="F57" s="262"/>
      <c r="G57" s="258"/>
      <c r="H57" s="257"/>
      <c r="I57" s="257"/>
      <c r="J57" s="257"/>
      <c r="K57" s="257"/>
      <c r="L57" s="257"/>
      <c r="M57" s="257"/>
      <c r="N57" s="257"/>
      <c r="O57" s="257"/>
      <c r="P57" s="257"/>
      <c r="Q57" s="257"/>
      <c r="R57" s="257"/>
      <c r="S57" s="286"/>
      <c r="T57" s="286"/>
      <c r="U57" s="257"/>
      <c r="V57" s="286"/>
      <c r="W57" s="257"/>
      <c r="X57" s="257"/>
      <c r="Y57" s="257"/>
      <c r="Z57" s="286"/>
      <c r="AA57" s="257"/>
      <c r="AB57" s="286"/>
      <c r="AC57" s="257"/>
      <c r="AD57" s="286"/>
      <c r="AE57" s="257"/>
      <c r="AF57" s="286"/>
      <c r="AG57" s="257"/>
      <c r="AH57" s="286"/>
      <c r="AI57" s="257"/>
      <c r="AJ57" s="286"/>
      <c r="AK57" s="257"/>
    </row>
    <row r="58" spans="1:37" x14ac:dyDescent="0.2">
      <c r="C58" s="299"/>
      <c r="D58" s="299"/>
      <c r="E58" s="258"/>
      <c r="F58" s="262"/>
      <c r="G58" s="258"/>
      <c r="H58" s="258"/>
      <c r="I58" s="258"/>
      <c r="J58" s="258"/>
      <c r="K58" s="258"/>
      <c r="L58" s="258"/>
      <c r="M58" s="258"/>
      <c r="N58" s="258"/>
      <c r="O58" s="258"/>
      <c r="P58" s="258"/>
      <c r="Q58" s="258"/>
      <c r="R58" s="258"/>
      <c r="S58" s="258"/>
      <c r="T58" s="258"/>
      <c r="U58" s="258"/>
      <c r="V58" s="258"/>
      <c r="W58" s="258"/>
      <c r="X58" s="258"/>
      <c r="Y58" s="258"/>
      <c r="Z58" s="258"/>
      <c r="AA58" s="258"/>
      <c r="AB58" s="258"/>
      <c r="AC58" s="258"/>
      <c r="AD58" s="258"/>
      <c r="AE58" s="258"/>
      <c r="AF58" s="258"/>
      <c r="AG58" s="258"/>
      <c r="AH58" s="258"/>
      <c r="AI58" s="258"/>
      <c r="AJ58" s="258"/>
      <c r="AK58" s="258"/>
    </row>
    <row r="59" spans="1:37" ht="17" x14ac:dyDescent="0.2">
      <c r="C59" s="299"/>
      <c r="D59" s="299" t="s">
        <v>190</v>
      </c>
      <c r="E59" s="258"/>
      <c r="F59" s="262"/>
      <c r="G59" s="258"/>
      <c r="H59" s="286"/>
      <c r="I59" s="257"/>
      <c r="J59" s="286"/>
      <c r="K59" s="286"/>
      <c r="L59" s="286"/>
      <c r="M59" s="286"/>
      <c r="N59" s="286"/>
      <c r="O59" s="286"/>
      <c r="P59" s="286"/>
      <c r="Q59" s="286"/>
      <c r="R59" s="286"/>
      <c r="S59" s="257"/>
      <c r="T59" s="257"/>
      <c r="U59" s="286"/>
      <c r="V59" s="257"/>
      <c r="W59" s="286"/>
      <c r="X59" s="286"/>
      <c r="Y59" s="286"/>
      <c r="Z59" s="257"/>
      <c r="AA59" s="286"/>
      <c r="AB59" s="257"/>
      <c r="AC59" s="286"/>
      <c r="AD59" s="257"/>
      <c r="AE59" s="286"/>
      <c r="AF59" s="257"/>
      <c r="AG59" s="286"/>
      <c r="AH59" s="257"/>
      <c r="AI59" s="286"/>
      <c r="AJ59" s="257"/>
      <c r="AK59" s="286"/>
    </row>
    <row r="60" spans="1:37" x14ac:dyDescent="0.2">
      <c r="C60" s="299"/>
      <c r="D60" s="299"/>
      <c r="E60" s="258"/>
      <c r="F60" s="262"/>
      <c r="G60" s="258"/>
      <c r="H60" s="286"/>
      <c r="I60" s="257"/>
      <c r="J60" s="286"/>
      <c r="K60" s="286"/>
      <c r="L60" s="286"/>
      <c r="M60" s="286"/>
      <c r="N60" s="286"/>
      <c r="O60" s="286"/>
      <c r="P60" s="286"/>
      <c r="Q60" s="286"/>
      <c r="R60" s="286"/>
      <c r="S60" s="257"/>
      <c r="T60" s="257"/>
      <c r="U60" s="286"/>
      <c r="V60" s="257"/>
      <c r="W60" s="286"/>
      <c r="X60" s="286"/>
      <c r="Y60" s="286"/>
      <c r="Z60" s="257"/>
      <c r="AA60" s="286"/>
      <c r="AB60" s="257"/>
      <c r="AC60" s="286"/>
      <c r="AD60" s="257"/>
      <c r="AE60" s="286"/>
      <c r="AF60" s="257"/>
      <c r="AG60" s="286"/>
      <c r="AH60" s="257"/>
      <c r="AI60" s="286"/>
      <c r="AJ60" s="257"/>
      <c r="AK60" s="286"/>
    </row>
    <row r="61" spans="1:37" x14ac:dyDescent="0.2">
      <c r="C61" s="299"/>
      <c r="D61" s="299"/>
      <c r="E61" s="258"/>
      <c r="F61" s="262"/>
      <c r="G61" s="258"/>
      <c r="H61" s="286"/>
      <c r="I61" s="257"/>
      <c r="J61" s="286"/>
      <c r="K61" s="286"/>
      <c r="L61" s="286"/>
      <c r="M61" s="286"/>
      <c r="N61" s="286"/>
      <c r="O61" s="286"/>
      <c r="P61" s="286"/>
      <c r="Q61" s="286"/>
      <c r="R61" s="286"/>
      <c r="S61" s="257"/>
      <c r="T61" s="257"/>
      <c r="U61" s="286"/>
      <c r="V61" s="257"/>
      <c r="W61" s="286"/>
      <c r="X61" s="286"/>
      <c r="Y61" s="286"/>
      <c r="Z61" s="257"/>
      <c r="AA61" s="286"/>
      <c r="AB61" s="257"/>
      <c r="AC61" s="286"/>
      <c r="AD61" s="257"/>
      <c r="AE61" s="286"/>
      <c r="AF61" s="257"/>
      <c r="AG61" s="286"/>
      <c r="AH61" s="257"/>
      <c r="AI61" s="286"/>
      <c r="AJ61" s="257"/>
      <c r="AK61" s="286"/>
    </row>
    <row r="62" spans="1:37" x14ac:dyDescent="0.2">
      <c r="C62" s="299"/>
      <c r="D62" s="299"/>
      <c r="E62" s="258"/>
      <c r="F62" s="262"/>
      <c r="G62" s="258"/>
      <c r="H62" s="286"/>
      <c r="I62" s="257"/>
      <c r="J62" s="286"/>
      <c r="K62" s="286"/>
      <c r="L62" s="286"/>
      <c r="M62" s="286"/>
      <c r="N62" s="286"/>
      <c r="O62" s="286"/>
      <c r="P62" s="286"/>
      <c r="Q62" s="286"/>
      <c r="R62" s="286"/>
      <c r="S62" s="257"/>
      <c r="T62" s="257"/>
      <c r="U62" s="286"/>
      <c r="V62" s="257"/>
      <c r="W62" s="286"/>
      <c r="X62" s="286"/>
      <c r="Y62" s="286"/>
      <c r="Z62" s="257"/>
      <c r="AA62" s="286"/>
      <c r="AB62" s="257"/>
      <c r="AC62" s="286"/>
      <c r="AD62" s="257"/>
      <c r="AE62" s="286"/>
      <c r="AF62" s="257"/>
      <c r="AG62" s="286"/>
      <c r="AH62" s="257"/>
      <c r="AI62" s="286"/>
      <c r="AJ62" s="257"/>
      <c r="AK62" s="286"/>
    </row>
    <row r="63" spans="1:37" x14ac:dyDescent="0.2">
      <c r="C63" s="299"/>
      <c r="D63" s="299"/>
      <c r="E63" s="258"/>
      <c r="F63" s="262"/>
      <c r="G63" s="258"/>
      <c r="H63" s="286"/>
      <c r="I63" s="257"/>
      <c r="J63" s="286"/>
      <c r="K63" s="286"/>
      <c r="L63" s="286"/>
      <c r="M63" s="286"/>
      <c r="N63" s="286"/>
      <c r="O63" s="286"/>
      <c r="P63" s="286"/>
      <c r="Q63" s="286"/>
      <c r="R63" s="286"/>
      <c r="S63" s="257"/>
      <c r="T63" s="257"/>
      <c r="U63" s="286"/>
      <c r="V63" s="257"/>
      <c r="W63" s="286"/>
      <c r="X63" s="286"/>
      <c r="Y63" s="286"/>
      <c r="Z63" s="257"/>
      <c r="AA63" s="286"/>
      <c r="AB63" s="257"/>
      <c r="AC63" s="286"/>
      <c r="AD63" s="257"/>
      <c r="AE63" s="286"/>
      <c r="AF63" s="257"/>
      <c r="AG63" s="286"/>
      <c r="AH63" s="257"/>
      <c r="AI63" s="286"/>
      <c r="AJ63" s="257"/>
      <c r="AK63" s="286"/>
    </row>
    <row r="68" spans="6:36" x14ac:dyDescent="0.2">
      <c r="F68" s="262"/>
      <c r="G68" s="258"/>
      <c r="H68" s="36"/>
      <c r="I68" s="258"/>
      <c r="J68" s="36"/>
      <c r="K68" s="36"/>
      <c r="L68" s="36"/>
      <c r="M68" s="258"/>
      <c r="N68" s="258"/>
      <c r="O68" s="258"/>
      <c r="P68" s="36"/>
      <c r="Q68" s="258"/>
      <c r="R68" s="36"/>
      <c r="S68" s="257"/>
      <c r="T68" s="36"/>
      <c r="U68" s="257"/>
      <c r="V68" s="36"/>
      <c r="W68" s="257"/>
      <c r="X68" s="257"/>
      <c r="Y68" s="257"/>
      <c r="Z68" s="36"/>
      <c r="AA68" s="257"/>
      <c r="AB68" s="36"/>
      <c r="AC68" s="257"/>
      <c r="AD68" s="36"/>
      <c r="AE68" s="257"/>
      <c r="AF68" s="36"/>
      <c r="AG68" s="257"/>
      <c r="AH68" s="36"/>
      <c r="AI68" s="257"/>
      <c r="AJ68" s="36"/>
    </row>
    <row r="69" spans="6:36" x14ac:dyDescent="0.2">
      <c r="F69" s="36"/>
      <c r="G69" s="258"/>
      <c r="H69" s="36"/>
      <c r="I69" s="258"/>
      <c r="J69" s="36"/>
      <c r="K69" s="197"/>
      <c r="L69" s="197"/>
      <c r="M69" s="258"/>
      <c r="N69" s="258"/>
      <c r="O69" s="258"/>
      <c r="P69" s="36"/>
      <c r="Q69" s="258"/>
      <c r="R69" s="197"/>
      <c r="S69" s="257"/>
      <c r="T69" s="197"/>
      <c r="U69" s="257"/>
      <c r="V69" s="197"/>
      <c r="W69" s="257"/>
      <c r="X69" s="257"/>
      <c r="Y69" s="257"/>
      <c r="Z69" s="197"/>
      <c r="AA69" s="257"/>
      <c r="AB69" s="197"/>
      <c r="AC69" s="257"/>
      <c r="AD69" s="197"/>
      <c r="AE69" s="257"/>
      <c r="AF69" s="197"/>
      <c r="AG69" s="257"/>
      <c r="AH69" s="197"/>
      <c r="AI69" s="257"/>
      <c r="AJ69" s="197"/>
    </row>
  </sheetData>
  <mergeCells count="413">
    <mergeCell ref="H28:I30"/>
    <mergeCell ref="N19:O21"/>
    <mergeCell ref="N22:O24"/>
    <mergeCell ref="N25:O27"/>
    <mergeCell ref="N28:O30"/>
    <mergeCell ref="J19:K21"/>
    <mergeCell ref="J22:K24"/>
    <mergeCell ref="J25:K27"/>
    <mergeCell ref="J28:K30"/>
    <mergeCell ref="AJ45:AJ47"/>
    <mergeCell ref="AK45:AK47"/>
    <mergeCell ref="AD45:AD47"/>
    <mergeCell ref="AE45:AE47"/>
    <mergeCell ref="AF45:AF47"/>
    <mergeCell ref="AG45:AG47"/>
    <mergeCell ref="AH45:AH47"/>
    <mergeCell ref="AI45:AI47"/>
    <mergeCell ref="L16:M18"/>
    <mergeCell ref="L19:M21"/>
    <mergeCell ref="L22:M24"/>
    <mergeCell ref="L25:M27"/>
    <mergeCell ref="L28:M30"/>
    <mergeCell ref="N31:O33"/>
    <mergeCell ref="N38:N39"/>
    <mergeCell ref="O38:O39"/>
    <mergeCell ref="L31:M33"/>
    <mergeCell ref="AJ16:AK18"/>
    <mergeCell ref="AJ19:AK21"/>
    <mergeCell ref="AJ22:AK24"/>
    <mergeCell ref="AJ25:AK27"/>
    <mergeCell ref="AJ28:AK30"/>
    <mergeCell ref="AJ31:AK33"/>
    <mergeCell ref="X45:X47"/>
    <mergeCell ref="AH50:AI50"/>
    <mergeCell ref="AJ50:AK50"/>
    <mergeCell ref="V50:W50"/>
    <mergeCell ref="X50:Y50"/>
    <mergeCell ref="Z50:AA50"/>
    <mergeCell ref="AB50:AC50"/>
    <mergeCell ref="AD50:AE50"/>
    <mergeCell ref="AF50:AG50"/>
    <mergeCell ref="AD48:AE49"/>
    <mergeCell ref="AF48:AG49"/>
    <mergeCell ref="AH48:AI49"/>
    <mergeCell ref="AJ48:AK49"/>
    <mergeCell ref="A50:E50"/>
    <mergeCell ref="H50:I50"/>
    <mergeCell ref="J50:K50"/>
    <mergeCell ref="L50:M50"/>
    <mergeCell ref="P50:Q50"/>
    <mergeCell ref="R50:S50"/>
    <mergeCell ref="T50:U50"/>
    <mergeCell ref="Z48:AA49"/>
    <mergeCell ref="AB48:AC49"/>
    <mergeCell ref="L48:M49"/>
    <mergeCell ref="P48:Q49"/>
    <mergeCell ref="R48:S49"/>
    <mergeCell ref="T48:U49"/>
    <mergeCell ref="V48:W49"/>
    <mergeCell ref="X48:Y49"/>
    <mergeCell ref="N48:O49"/>
    <mergeCell ref="A48:A49"/>
    <mergeCell ref="B48:B49"/>
    <mergeCell ref="C48:C49"/>
    <mergeCell ref="D48:D49"/>
    <mergeCell ref="H48:I49"/>
    <mergeCell ref="J48:K49"/>
    <mergeCell ref="Y45:Y47"/>
    <mergeCell ref="Z45:Z47"/>
    <mergeCell ref="AA45:AA47"/>
    <mergeCell ref="AB45:AB47"/>
    <mergeCell ref="AC45:AC47"/>
    <mergeCell ref="R45:R47"/>
    <mergeCell ref="S45:S47"/>
    <mergeCell ref="T45:T47"/>
    <mergeCell ref="U45:U47"/>
    <mergeCell ref="V45:V47"/>
    <mergeCell ref="W45:W47"/>
    <mergeCell ref="J45:J47"/>
    <mergeCell ref="K45:K47"/>
    <mergeCell ref="L45:L47"/>
    <mergeCell ref="M45:M47"/>
    <mergeCell ref="P45:P47"/>
    <mergeCell ref="Q45:Q47"/>
    <mergeCell ref="N45:N47"/>
    <mergeCell ref="O45:O47"/>
    <mergeCell ref="A45:A47"/>
    <mergeCell ref="B45:B47"/>
    <mergeCell ref="C45:C47"/>
    <mergeCell ref="D45:D47"/>
    <mergeCell ref="H45:H47"/>
    <mergeCell ref="I45:I47"/>
    <mergeCell ref="AF42:AF44"/>
    <mergeCell ref="AG42:AG44"/>
    <mergeCell ref="AH42:AH44"/>
    <mergeCell ref="AI42:AI44"/>
    <mergeCell ref="AJ42:AJ44"/>
    <mergeCell ref="AK42:AK44"/>
    <mergeCell ref="Z42:Z44"/>
    <mergeCell ref="AA42:AA44"/>
    <mergeCell ref="AB42:AB44"/>
    <mergeCell ref="AC42:AC44"/>
    <mergeCell ref="AD42:AD44"/>
    <mergeCell ref="AE42:AE44"/>
    <mergeCell ref="T42:T44"/>
    <mergeCell ref="U42:U44"/>
    <mergeCell ref="V42:V44"/>
    <mergeCell ref="W42:W44"/>
    <mergeCell ref="X42:X44"/>
    <mergeCell ref="Y42:Y44"/>
    <mergeCell ref="L42:L44"/>
    <mergeCell ref="M42:M44"/>
    <mergeCell ref="P42:P44"/>
    <mergeCell ref="Q42:Q44"/>
    <mergeCell ref="R42:R44"/>
    <mergeCell ref="S42:S44"/>
    <mergeCell ref="N42:N44"/>
    <mergeCell ref="O42:O44"/>
    <mergeCell ref="A42:A44"/>
    <mergeCell ref="B42:B44"/>
    <mergeCell ref="C42:C44"/>
    <mergeCell ref="D42:D44"/>
    <mergeCell ref="H42:H44"/>
    <mergeCell ref="I42:I44"/>
    <mergeCell ref="J42:J44"/>
    <mergeCell ref="K42:K44"/>
    <mergeCell ref="AJ40:AJ41"/>
    <mergeCell ref="R40:R41"/>
    <mergeCell ref="S40:S41"/>
    <mergeCell ref="T40:T41"/>
    <mergeCell ref="U40:U41"/>
    <mergeCell ref="V40:V41"/>
    <mergeCell ref="W40:W41"/>
    <mergeCell ref="J40:J41"/>
    <mergeCell ref="K40:K41"/>
    <mergeCell ref="L40:L41"/>
    <mergeCell ref="M40:M41"/>
    <mergeCell ref="P40:P41"/>
    <mergeCell ref="Q40:Q41"/>
    <mergeCell ref="N40:N41"/>
    <mergeCell ref="O40:O41"/>
    <mergeCell ref="A40:A41"/>
    <mergeCell ref="T38:T39"/>
    <mergeCell ref="U38:U39"/>
    <mergeCell ref="AK40:AK41"/>
    <mergeCell ref="AD40:AD41"/>
    <mergeCell ref="AE40:AE41"/>
    <mergeCell ref="AF40:AF41"/>
    <mergeCell ref="AG40:AG41"/>
    <mergeCell ref="AH40:AH41"/>
    <mergeCell ref="AI40:AI41"/>
    <mergeCell ref="X40:X41"/>
    <mergeCell ref="Y40:Y41"/>
    <mergeCell ref="Z40:Z41"/>
    <mergeCell ref="AA40:AA41"/>
    <mergeCell ref="AB40:AB41"/>
    <mergeCell ref="AC40:AC41"/>
    <mergeCell ref="B40:B41"/>
    <mergeCell ref="C40:C41"/>
    <mergeCell ref="D40:D41"/>
    <mergeCell ref="H40:H41"/>
    <mergeCell ref="I40:I41"/>
    <mergeCell ref="AH38:AH39"/>
    <mergeCell ref="AI38:AI39"/>
    <mergeCell ref="AJ38:AJ39"/>
    <mergeCell ref="AK38:AK39"/>
    <mergeCell ref="AB38:AB39"/>
    <mergeCell ref="AC38:AC39"/>
    <mergeCell ref="AD38:AD39"/>
    <mergeCell ref="AE38:AE39"/>
    <mergeCell ref="AF38:AF39"/>
    <mergeCell ref="AG38:AG39"/>
    <mergeCell ref="V38:V39"/>
    <mergeCell ref="W38:W39"/>
    <mergeCell ref="X38:X39"/>
    <mergeCell ref="Y38:Y39"/>
    <mergeCell ref="Z38:Z39"/>
    <mergeCell ref="AA38:AA39"/>
    <mergeCell ref="P38:P39"/>
    <mergeCell ref="Q38:Q39"/>
    <mergeCell ref="R38:R39"/>
    <mergeCell ref="A38:A39"/>
    <mergeCell ref="B38:B39"/>
    <mergeCell ref="C38:C39"/>
    <mergeCell ref="D38:D39"/>
    <mergeCell ref="A34:A35"/>
    <mergeCell ref="B34:B35"/>
    <mergeCell ref="C34:C35"/>
    <mergeCell ref="D34:D35"/>
    <mergeCell ref="S38:S39"/>
    <mergeCell ref="H38:H39"/>
    <mergeCell ref="I38:I39"/>
    <mergeCell ref="J38:J39"/>
    <mergeCell ref="K38:K39"/>
    <mergeCell ref="L38:L39"/>
    <mergeCell ref="M38:M39"/>
    <mergeCell ref="R31:S33"/>
    <mergeCell ref="T31:U33"/>
    <mergeCell ref="A36:A37"/>
    <mergeCell ref="B36:B37"/>
    <mergeCell ref="C36:C37"/>
    <mergeCell ref="D36:D37"/>
    <mergeCell ref="H31:I33"/>
    <mergeCell ref="J31:K33"/>
    <mergeCell ref="B31:B33"/>
    <mergeCell ref="C31:C33"/>
    <mergeCell ref="D31:D33"/>
    <mergeCell ref="A6:A33"/>
    <mergeCell ref="B6:B10"/>
    <mergeCell ref="C6:C7"/>
    <mergeCell ref="D6:D7"/>
    <mergeCell ref="H6:H7"/>
    <mergeCell ref="I6:I7"/>
    <mergeCell ref="J6:J7"/>
    <mergeCell ref="B11:B15"/>
    <mergeCell ref="I11:I12"/>
    <mergeCell ref="H16:I18"/>
    <mergeCell ref="H19:I21"/>
    <mergeCell ref="H22:I24"/>
    <mergeCell ref="H25:I27"/>
    <mergeCell ref="P28:Q30"/>
    <mergeCell ref="B28:B30"/>
    <mergeCell ref="C28:C30"/>
    <mergeCell ref="D28:D30"/>
    <mergeCell ref="P31:Q33"/>
    <mergeCell ref="AH31:AI33"/>
    <mergeCell ref="AB31:AC33"/>
    <mergeCell ref="AD31:AE33"/>
    <mergeCell ref="B25:B27"/>
    <mergeCell ref="C25:C27"/>
    <mergeCell ref="D25:D27"/>
    <mergeCell ref="AD28:AE30"/>
    <mergeCell ref="AF28:AG30"/>
    <mergeCell ref="AH28:AI30"/>
    <mergeCell ref="X28:Y30"/>
    <mergeCell ref="Z28:AA30"/>
    <mergeCell ref="AB28:AC30"/>
    <mergeCell ref="R28:S30"/>
    <mergeCell ref="T28:U30"/>
    <mergeCell ref="V28:W30"/>
    <mergeCell ref="AF31:AG33"/>
    <mergeCell ref="V31:W33"/>
    <mergeCell ref="X31:Y33"/>
    <mergeCell ref="Z31:AA33"/>
    <mergeCell ref="AD22:AE24"/>
    <mergeCell ref="AF22:AG24"/>
    <mergeCell ref="AH22:AI24"/>
    <mergeCell ref="X22:Y24"/>
    <mergeCell ref="Z22:AA24"/>
    <mergeCell ref="AB22:AC24"/>
    <mergeCell ref="R22:S24"/>
    <mergeCell ref="T22:U24"/>
    <mergeCell ref="V22:W24"/>
    <mergeCell ref="P22:Q24"/>
    <mergeCell ref="B22:B24"/>
    <mergeCell ref="C22:C24"/>
    <mergeCell ref="D22:D24"/>
    <mergeCell ref="AH25:AI27"/>
    <mergeCell ref="AB25:AC27"/>
    <mergeCell ref="AD25:AE27"/>
    <mergeCell ref="AF25:AG27"/>
    <mergeCell ref="AH19:AI21"/>
    <mergeCell ref="AB19:AC21"/>
    <mergeCell ref="AD19:AE21"/>
    <mergeCell ref="AF19:AG21"/>
    <mergeCell ref="V19:W21"/>
    <mergeCell ref="X19:Y21"/>
    <mergeCell ref="Z19:AA21"/>
    <mergeCell ref="P25:Q27"/>
    <mergeCell ref="R25:S27"/>
    <mergeCell ref="T25:U27"/>
    <mergeCell ref="V25:W27"/>
    <mergeCell ref="X25:Y27"/>
    <mergeCell ref="Z25:AA27"/>
    <mergeCell ref="P19:Q21"/>
    <mergeCell ref="R19:S21"/>
    <mergeCell ref="T19:U21"/>
    <mergeCell ref="B19:B21"/>
    <mergeCell ref="C19:C21"/>
    <mergeCell ref="D19:D21"/>
    <mergeCell ref="AD16:AE18"/>
    <mergeCell ref="AF16:AG18"/>
    <mergeCell ref="AH16:AI18"/>
    <mergeCell ref="X16:Y18"/>
    <mergeCell ref="Z16:AA18"/>
    <mergeCell ref="AB16:AC18"/>
    <mergeCell ref="R16:S18"/>
    <mergeCell ref="T16:U18"/>
    <mergeCell ref="V16:W18"/>
    <mergeCell ref="J16:K18"/>
    <mergeCell ref="N16:O18"/>
    <mergeCell ref="P16:Q18"/>
    <mergeCell ref="B16:B18"/>
    <mergeCell ref="C16:C18"/>
    <mergeCell ref="D16:D18"/>
    <mergeCell ref="C13:C15"/>
    <mergeCell ref="D13:D15"/>
    <mergeCell ref="AJ11:AJ12"/>
    <mergeCell ref="R11:R12"/>
    <mergeCell ref="S11:S12"/>
    <mergeCell ref="T11:T12"/>
    <mergeCell ref="U11:U12"/>
    <mergeCell ref="V11:V12"/>
    <mergeCell ref="W11:W12"/>
    <mergeCell ref="J11:J12"/>
    <mergeCell ref="K11:K12"/>
    <mergeCell ref="L11:L12"/>
    <mergeCell ref="M11:M12"/>
    <mergeCell ref="P11:P12"/>
    <mergeCell ref="Q11:Q12"/>
    <mergeCell ref="C11:C12"/>
    <mergeCell ref="D11:D12"/>
    <mergeCell ref="H11:H12"/>
    <mergeCell ref="H13:I15"/>
    <mergeCell ref="J13:K15"/>
    <mergeCell ref="L13:M15"/>
    <mergeCell ref="N13:O15"/>
    <mergeCell ref="P13:Q15"/>
    <mergeCell ref="R13:S15"/>
    <mergeCell ref="AA11:AA12"/>
    <mergeCell ref="AB11:AB12"/>
    <mergeCell ref="AC11:AC12"/>
    <mergeCell ref="T8:T10"/>
    <mergeCell ref="AB13:AC15"/>
    <mergeCell ref="AD13:AE15"/>
    <mergeCell ref="AF13:AG15"/>
    <mergeCell ref="AH13:AI15"/>
    <mergeCell ref="AJ13:AK15"/>
    <mergeCell ref="Z13:AA15"/>
    <mergeCell ref="T13:U15"/>
    <mergeCell ref="V13:W15"/>
    <mergeCell ref="X13:Y15"/>
    <mergeCell ref="AG6:AG7"/>
    <mergeCell ref="AH6:AH7"/>
    <mergeCell ref="AI6:AI7"/>
    <mergeCell ref="AJ6:AJ7"/>
    <mergeCell ref="N11:N12"/>
    <mergeCell ref="O11:O12"/>
    <mergeCell ref="AK8:AK10"/>
    <mergeCell ref="AA8:AA10"/>
    <mergeCell ref="AB8:AB10"/>
    <mergeCell ref="AC8:AC10"/>
    <mergeCell ref="AD8:AD10"/>
    <mergeCell ref="AE8:AE10"/>
    <mergeCell ref="AF8:AF10"/>
    <mergeCell ref="S8:S10"/>
    <mergeCell ref="AK11:AK12"/>
    <mergeCell ref="AD11:AD12"/>
    <mergeCell ref="AE11:AE12"/>
    <mergeCell ref="AF11:AF12"/>
    <mergeCell ref="AG11:AG12"/>
    <mergeCell ref="AH11:AH12"/>
    <mergeCell ref="AI11:AI12"/>
    <mergeCell ref="X11:X12"/>
    <mergeCell ref="Y11:Y12"/>
    <mergeCell ref="Z11:Z12"/>
    <mergeCell ref="L8:L10"/>
    <mergeCell ref="M8:M10"/>
    <mergeCell ref="P8:P10"/>
    <mergeCell ref="Q8:Q10"/>
    <mergeCell ref="R8:R10"/>
    <mergeCell ref="AK6:AK7"/>
    <mergeCell ref="AA6:AA7"/>
    <mergeCell ref="AB6:AB7"/>
    <mergeCell ref="AC6:AC7"/>
    <mergeCell ref="AD6:AD7"/>
    <mergeCell ref="AE6:AE7"/>
    <mergeCell ref="AF6:AF7"/>
    <mergeCell ref="U6:U7"/>
    <mergeCell ref="V6:V7"/>
    <mergeCell ref="W6:W7"/>
    <mergeCell ref="Z6:Z7"/>
    <mergeCell ref="U8:U10"/>
    <mergeCell ref="V8:V10"/>
    <mergeCell ref="W8:W10"/>
    <mergeCell ref="Z8:Z10"/>
    <mergeCell ref="AG8:AG10"/>
    <mergeCell ref="AH8:AH10"/>
    <mergeCell ref="AI8:AI10"/>
    <mergeCell ref="AJ8:AJ10"/>
    <mergeCell ref="C8:C10"/>
    <mergeCell ref="D8:D10"/>
    <mergeCell ref="H8:H10"/>
    <mergeCell ref="I8:I10"/>
    <mergeCell ref="J8:J10"/>
    <mergeCell ref="AJ4:AK4"/>
    <mergeCell ref="R4:S4"/>
    <mergeCell ref="T4:U4"/>
    <mergeCell ref="V4:W4"/>
    <mergeCell ref="X4:Y4"/>
    <mergeCell ref="Z4:AA4"/>
    <mergeCell ref="AB4:AC4"/>
    <mergeCell ref="AD4:AE4"/>
    <mergeCell ref="AF4:AG4"/>
    <mergeCell ref="AH4:AI4"/>
    <mergeCell ref="K6:K7"/>
    <mergeCell ref="L6:L7"/>
    <mergeCell ref="M6:M7"/>
    <mergeCell ref="P6:P7"/>
    <mergeCell ref="Q6:Q7"/>
    <mergeCell ref="R6:R7"/>
    <mergeCell ref="S6:S7"/>
    <mergeCell ref="T6:T7"/>
    <mergeCell ref="K8:K10"/>
    <mergeCell ref="A5:B5"/>
    <mergeCell ref="C5:D5"/>
    <mergeCell ref="N4:O4"/>
    <mergeCell ref="A2:F2"/>
    <mergeCell ref="A4:F4"/>
    <mergeCell ref="H4:I4"/>
    <mergeCell ref="J4:K4"/>
    <mergeCell ref="L4:M4"/>
    <mergeCell ref="P4:Q4"/>
  </mergeCells>
  <pageMargins left="0.62992125984251968" right="0.23622047244094491" top="0.59055118110236227" bottom="0.19685039370078741" header="0.31496062992125984" footer="0.19685039370078741"/>
  <pageSetup paperSize="9" scale="14" orientation="portrait" r:id="rId1"/>
  <rowBreaks count="1" manualBreakCount="1">
    <brk id="51" max="16383" man="1"/>
  </rowBreaks>
  <colBreaks count="1" manualBreakCount="1">
    <brk id="21" max="43"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D2693-0E1A-3646-8D13-33441D93637F}">
  <sheetPr>
    <tabColor rgb="FFFFFF00"/>
  </sheetPr>
  <dimension ref="A2:L20"/>
  <sheetViews>
    <sheetView workbookViewId="0">
      <selection activeCell="B27" sqref="B27"/>
    </sheetView>
  </sheetViews>
  <sheetFormatPr baseColWidth="10" defaultColWidth="10.83203125" defaultRowHeight="15" x14ac:dyDescent="0.2"/>
  <cols>
    <col min="1" max="1" width="8.5" customWidth="1"/>
    <col min="2" max="2" width="37.33203125" customWidth="1"/>
    <col min="9" max="9" width="34.5" customWidth="1"/>
    <col min="10" max="10" width="16.6640625" customWidth="1"/>
    <col min="11" max="11" width="14.6640625" customWidth="1"/>
    <col min="12" max="12" width="17.5" customWidth="1"/>
  </cols>
  <sheetData>
    <row r="2" spans="1:12" ht="19" x14ac:dyDescent="0.25">
      <c r="A2" s="343" t="s">
        <v>1445</v>
      </c>
    </row>
    <row r="3" spans="1:12" ht="85" x14ac:dyDescent="0.2">
      <c r="A3" s="344" t="s">
        <v>1446</v>
      </c>
      <c r="B3" s="345" t="s">
        <v>1447</v>
      </c>
      <c r="C3" s="344" t="s">
        <v>1448</v>
      </c>
      <c r="D3" s="344" t="s">
        <v>1449</v>
      </c>
      <c r="E3" s="344" t="s">
        <v>1450</v>
      </c>
      <c r="F3" s="344" t="s">
        <v>1451</v>
      </c>
      <c r="G3" s="344" t="s">
        <v>1452</v>
      </c>
      <c r="H3" s="344" t="s">
        <v>1453</v>
      </c>
      <c r="I3" s="345" t="s">
        <v>1454</v>
      </c>
      <c r="J3" s="344" t="s">
        <v>219</v>
      </c>
      <c r="K3" s="344" t="s">
        <v>259</v>
      </c>
      <c r="L3" s="344" t="s">
        <v>407</v>
      </c>
    </row>
    <row r="4" spans="1:12" x14ac:dyDescent="0.2">
      <c r="A4" s="203">
        <v>1</v>
      </c>
      <c r="B4" s="350" t="s">
        <v>1455</v>
      </c>
      <c r="C4" s="351">
        <v>9</v>
      </c>
      <c r="D4" s="351">
        <v>6.6</v>
      </c>
      <c r="E4" s="352">
        <v>0.38</v>
      </c>
      <c r="F4" s="352">
        <v>0.28799999999999998</v>
      </c>
      <c r="G4" s="352">
        <v>0.44</v>
      </c>
      <c r="H4" s="352">
        <v>0.34799999999999998</v>
      </c>
      <c r="I4" s="350" t="s">
        <v>405</v>
      </c>
      <c r="J4" s="350"/>
      <c r="K4" s="350"/>
      <c r="L4" s="350"/>
    </row>
    <row r="5" spans="1:12" x14ac:dyDescent="0.2">
      <c r="A5" s="203">
        <v>2</v>
      </c>
      <c r="B5" s="350" t="s">
        <v>398</v>
      </c>
      <c r="C5" s="351">
        <v>5.5</v>
      </c>
      <c r="D5" s="351">
        <v>5</v>
      </c>
      <c r="E5" s="352">
        <v>0.38</v>
      </c>
      <c r="F5" s="352">
        <v>0.28799999999999998</v>
      </c>
      <c r="G5" s="352">
        <v>0.44</v>
      </c>
      <c r="H5" s="352">
        <v>0.34799999999999998</v>
      </c>
      <c r="I5" s="350" t="s">
        <v>406</v>
      </c>
      <c r="J5" s="350"/>
      <c r="K5" s="350"/>
      <c r="L5" s="350"/>
    </row>
    <row r="6" spans="1:12" x14ac:dyDescent="0.2">
      <c r="A6" s="203">
        <v>3</v>
      </c>
      <c r="B6" s="350" t="s">
        <v>399</v>
      </c>
      <c r="C6" s="351">
        <v>11</v>
      </c>
      <c r="D6" s="351">
        <v>10</v>
      </c>
      <c r="E6" s="352">
        <v>0.38</v>
      </c>
      <c r="F6" s="352">
        <v>0.28799999999999998</v>
      </c>
      <c r="G6" s="352">
        <v>0.44</v>
      </c>
      <c r="H6" s="352">
        <v>0.34799999999999998</v>
      </c>
      <c r="I6" s="350" t="s">
        <v>406</v>
      </c>
      <c r="J6" s="350"/>
      <c r="K6" s="350"/>
      <c r="L6" s="350"/>
    </row>
    <row r="7" spans="1:12" x14ac:dyDescent="0.2">
      <c r="A7" s="203">
        <v>4</v>
      </c>
      <c r="B7" s="350" t="s">
        <v>1456</v>
      </c>
      <c r="C7" s="351">
        <v>5</v>
      </c>
      <c r="D7" s="351">
        <v>4.4000000000000004</v>
      </c>
      <c r="E7" s="352">
        <v>0.38</v>
      </c>
      <c r="F7" s="352">
        <v>0.28799999999999998</v>
      </c>
      <c r="G7" s="352">
        <v>0.44</v>
      </c>
      <c r="H7" s="352">
        <v>0.34799999999999998</v>
      </c>
      <c r="I7" s="350" t="s">
        <v>406</v>
      </c>
      <c r="J7" s="350"/>
      <c r="K7" s="350"/>
      <c r="L7" s="350"/>
    </row>
    <row r="8" spans="1:12" x14ac:dyDescent="0.2">
      <c r="A8" s="203">
        <v>5</v>
      </c>
      <c r="B8" s="350" t="s">
        <v>1456</v>
      </c>
      <c r="C8" s="351">
        <v>2</v>
      </c>
      <c r="D8" s="351">
        <v>1.5</v>
      </c>
      <c r="E8" s="352">
        <v>0.38</v>
      </c>
      <c r="F8" s="352">
        <v>0.28799999999999998</v>
      </c>
      <c r="G8" s="352">
        <v>0.44</v>
      </c>
      <c r="H8" s="352">
        <v>0.34799999999999998</v>
      </c>
      <c r="I8" s="350" t="s">
        <v>406</v>
      </c>
      <c r="J8" s="350"/>
      <c r="K8" s="350"/>
      <c r="L8" s="350"/>
    </row>
    <row r="9" spans="1:12" x14ac:dyDescent="0.2">
      <c r="A9" s="203">
        <v>6</v>
      </c>
      <c r="B9" s="350" t="s">
        <v>1457</v>
      </c>
      <c r="C9" s="351">
        <v>1.5</v>
      </c>
      <c r="D9" s="351">
        <v>1</v>
      </c>
      <c r="E9" s="352">
        <v>0.38</v>
      </c>
      <c r="F9" s="352">
        <v>0.28799999999999998</v>
      </c>
      <c r="G9" s="352">
        <v>0.44990000000000002</v>
      </c>
      <c r="H9" s="352">
        <v>0.3579</v>
      </c>
      <c r="I9" s="350" t="s">
        <v>406</v>
      </c>
      <c r="J9" s="350"/>
      <c r="K9" s="350"/>
      <c r="L9" s="350"/>
    </row>
    <row r="10" spans="1:12" ht="16" x14ac:dyDescent="0.2">
      <c r="A10" s="353">
        <v>7</v>
      </c>
      <c r="B10" s="354" t="s">
        <v>1458</v>
      </c>
      <c r="C10" s="355">
        <v>10</v>
      </c>
      <c r="D10" s="355">
        <v>8.5</v>
      </c>
      <c r="E10" s="356">
        <v>0.38</v>
      </c>
      <c r="F10" s="356">
        <v>0.28799999999999998</v>
      </c>
      <c r="G10" s="356">
        <v>0.44</v>
      </c>
      <c r="H10" s="356">
        <v>0.34799999999999998</v>
      </c>
      <c r="I10" s="354" t="s">
        <v>405</v>
      </c>
      <c r="J10" s="350"/>
      <c r="K10" s="350"/>
      <c r="L10" s="350"/>
    </row>
    <row r="11" spans="1:12" x14ac:dyDescent="0.2">
      <c r="A11" s="203">
        <v>8</v>
      </c>
      <c r="B11" s="350" t="s">
        <v>400</v>
      </c>
      <c r="C11" s="351">
        <v>15</v>
      </c>
      <c r="D11" s="351">
        <v>10</v>
      </c>
      <c r="E11" s="352">
        <v>0.38</v>
      </c>
      <c r="F11" s="352">
        <v>0.28799999999999998</v>
      </c>
      <c r="G11" s="352">
        <v>0.44</v>
      </c>
      <c r="H11" s="352">
        <v>0.34799999999999998</v>
      </c>
      <c r="I11" s="350" t="s">
        <v>405</v>
      </c>
      <c r="J11" s="350"/>
      <c r="K11" s="350"/>
      <c r="L11" s="350"/>
    </row>
    <row r="12" spans="1:12" x14ac:dyDescent="0.2">
      <c r="A12" s="203">
        <v>9</v>
      </c>
      <c r="B12" s="350" t="s">
        <v>401</v>
      </c>
      <c r="C12" s="351">
        <v>18</v>
      </c>
      <c r="D12" s="351">
        <v>15</v>
      </c>
      <c r="E12" s="352">
        <v>0.38</v>
      </c>
      <c r="F12" s="352">
        <v>0.28799999999999998</v>
      </c>
      <c r="G12" s="352">
        <v>0.44</v>
      </c>
      <c r="H12" s="352">
        <v>0.34799999999999998</v>
      </c>
      <c r="I12" s="350" t="s">
        <v>406</v>
      </c>
      <c r="J12" s="350"/>
      <c r="K12" s="350"/>
      <c r="L12" s="350"/>
    </row>
    <row r="13" spans="1:12" ht="16" x14ac:dyDescent="0.2">
      <c r="A13" s="353">
        <v>10</v>
      </c>
      <c r="B13" s="354" t="s">
        <v>1459</v>
      </c>
      <c r="C13" s="355">
        <v>11.48</v>
      </c>
      <c r="D13" s="355">
        <v>8.5500000000000007</v>
      </c>
      <c r="E13" s="356">
        <v>0.38</v>
      </c>
      <c r="F13" s="356">
        <v>0.28799999999999998</v>
      </c>
      <c r="G13" s="356">
        <v>0.44990000000000002</v>
      </c>
      <c r="H13" s="356">
        <v>0.3579</v>
      </c>
      <c r="I13" s="354" t="s">
        <v>406</v>
      </c>
      <c r="J13" s="350"/>
      <c r="K13" s="350"/>
      <c r="L13" s="350"/>
    </row>
    <row r="14" spans="1:12" ht="16" x14ac:dyDescent="0.2">
      <c r="A14" s="353">
        <v>11</v>
      </c>
      <c r="B14" s="354" t="s">
        <v>1460</v>
      </c>
      <c r="C14" s="355">
        <v>30</v>
      </c>
      <c r="D14" s="355">
        <v>24</v>
      </c>
      <c r="E14" s="356">
        <v>0.38</v>
      </c>
      <c r="F14" s="356">
        <v>0.28799999999999998</v>
      </c>
      <c r="G14" s="356">
        <v>0.45989999999999998</v>
      </c>
      <c r="H14" s="356">
        <v>0.3679</v>
      </c>
      <c r="I14" s="354" t="s">
        <v>406</v>
      </c>
      <c r="J14" s="350"/>
      <c r="K14" s="350"/>
      <c r="L14" s="350"/>
    </row>
    <row r="15" spans="1:12" ht="16" x14ac:dyDescent="0.2">
      <c r="A15" s="353">
        <v>12</v>
      </c>
      <c r="B15" s="354" t="s">
        <v>1461</v>
      </c>
      <c r="C15" s="355">
        <v>5.0999999999999996</v>
      </c>
      <c r="D15" s="355">
        <v>4</v>
      </c>
      <c r="E15" s="356">
        <v>0.38</v>
      </c>
      <c r="F15" s="356">
        <v>0.28799999999999998</v>
      </c>
      <c r="G15" s="356">
        <v>0.44990000000000002</v>
      </c>
      <c r="H15" s="356">
        <v>0.3579</v>
      </c>
      <c r="I15" s="354" t="s">
        <v>406</v>
      </c>
      <c r="J15" s="350"/>
      <c r="K15" s="350"/>
      <c r="L15" s="350"/>
    </row>
    <row r="16" spans="1:12" ht="16" x14ac:dyDescent="0.2">
      <c r="A16" s="353">
        <v>13</v>
      </c>
      <c r="B16" s="354" t="s">
        <v>1462</v>
      </c>
      <c r="C16" s="355">
        <v>3</v>
      </c>
      <c r="D16" s="355">
        <v>2</v>
      </c>
      <c r="E16" s="356">
        <v>0.38</v>
      </c>
      <c r="F16" s="356">
        <v>0.35</v>
      </c>
      <c r="G16" s="356">
        <v>0.44</v>
      </c>
      <c r="H16" s="356">
        <v>0.41</v>
      </c>
      <c r="I16" s="354" t="s">
        <v>406</v>
      </c>
      <c r="J16" s="350"/>
      <c r="K16" s="350"/>
      <c r="L16" s="350"/>
    </row>
    <row r="17" spans="1:12" ht="16" x14ac:dyDescent="0.2">
      <c r="A17" s="353">
        <v>14</v>
      </c>
      <c r="B17" s="354" t="s">
        <v>1463</v>
      </c>
      <c r="C17" s="355">
        <v>6.16</v>
      </c>
      <c r="D17" s="355">
        <v>5.25</v>
      </c>
      <c r="E17" s="356">
        <v>0.38</v>
      </c>
      <c r="F17" s="356">
        <v>0.36</v>
      </c>
      <c r="G17" s="356">
        <v>0.44</v>
      </c>
      <c r="H17" s="356">
        <v>0.42</v>
      </c>
      <c r="I17" s="354" t="s">
        <v>406</v>
      </c>
      <c r="J17" s="350"/>
      <c r="K17" s="350"/>
      <c r="L17" s="350"/>
    </row>
    <row r="18" spans="1:12" ht="16" x14ac:dyDescent="0.2">
      <c r="A18" s="353">
        <v>15</v>
      </c>
      <c r="B18" s="354" t="s">
        <v>1464</v>
      </c>
      <c r="C18" s="355">
        <v>12</v>
      </c>
      <c r="D18" s="355">
        <v>9.9499999999999993</v>
      </c>
      <c r="E18" s="356">
        <v>0.38</v>
      </c>
      <c r="F18" s="356">
        <v>0.38</v>
      </c>
      <c r="G18" s="356">
        <v>0.44</v>
      </c>
      <c r="H18" s="356">
        <v>0.44</v>
      </c>
      <c r="I18" s="354" t="s">
        <v>406</v>
      </c>
      <c r="J18" s="350"/>
      <c r="K18" s="350"/>
      <c r="L18" s="350"/>
    </row>
    <row r="19" spans="1:12" ht="16" x14ac:dyDescent="0.2">
      <c r="A19" s="168"/>
      <c r="B19" s="346" t="s">
        <v>278</v>
      </c>
      <c r="C19" s="347">
        <f>SUM(C4:C18)</f>
        <v>144.74</v>
      </c>
      <c r="D19" s="347">
        <f>SUM(D4:D18)</f>
        <v>115.75</v>
      </c>
      <c r="E19" s="168"/>
      <c r="F19" s="348"/>
      <c r="G19" s="348"/>
      <c r="H19" s="348"/>
    </row>
    <row r="20" spans="1:12" ht="16" x14ac:dyDescent="0.2">
      <c r="B20" s="357" t="s">
        <v>1465</v>
      </c>
      <c r="C20" s="349">
        <f>SUM(C4:C9)+C11+C12</f>
        <v>67</v>
      </c>
      <c r="D20" s="349">
        <f>SUM(D4:D9)+D11+D12</f>
        <v>53.5</v>
      </c>
    </row>
  </sheetData>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20838-59BC-5242-AEAE-1111B7167902}">
  <sheetPr>
    <tabColor rgb="FFFFFF00"/>
    <pageSetUpPr fitToPage="1"/>
  </sheetPr>
  <dimension ref="A1:L43"/>
  <sheetViews>
    <sheetView showGridLines="0" view="pageBreakPreview" topLeftCell="A10" zoomScaleNormal="50" zoomScaleSheetLayoutView="100" zoomScalePageLayoutView="60" workbookViewId="0">
      <selection activeCell="E13" sqref="E13:F15"/>
    </sheetView>
  </sheetViews>
  <sheetFormatPr baseColWidth="10" defaultColWidth="9.1640625" defaultRowHeight="19" x14ac:dyDescent="0.25"/>
  <cols>
    <col min="1" max="1" width="6.1640625" style="320" customWidth="1"/>
    <col min="2" max="2" width="92.33203125" style="316" customWidth="1"/>
    <col min="3" max="3" width="29.33203125" style="316" bestFit="1" customWidth="1"/>
    <col min="4" max="4" width="9.6640625" style="20" customWidth="1"/>
    <col min="5" max="5" width="34.33203125" style="358" customWidth="1"/>
    <col min="6" max="6" width="10.6640625" style="358" customWidth="1"/>
    <col min="7" max="7" width="38.1640625" style="358" customWidth="1"/>
    <col min="8" max="8" width="10.6640625" style="358" customWidth="1"/>
    <col min="9" max="9" width="41.33203125" style="358" customWidth="1"/>
    <col min="10" max="10" width="10.6640625" style="358" customWidth="1"/>
    <col min="11" max="11" width="34.33203125" style="358" customWidth="1"/>
    <col min="12" max="12" width="10.6640625" style="358" customWidth="1"/>
    <col min="13" max="16384" width="9.1640625" style="20"/>
  </cols>
  <sheetData>
    <row r="1" spans="1:12" ht="24" x14ac:dyDescent="0.25">
      <c r="A1" s="311" t="s">
        <v>1466</v>
      </c>
      <c r="B1" s="312"/>
      <c r="C1" s="312"/>
      <c r="D1" s="313"/>
    </row>
    <row r="2" spans="1:12" ht="19.5" customHeight="1" x14ac:dyDescent="0.25">
      <c r="A2" s="314" t="s">
        <v>329</v>
      </c>
      <c r="B2" s="236"/>
      <c r="C2" s="236"/>
      <c r="D2" s="315"/>
      <c r="E2" s="359"/>
      <c r="F2" s="359"/>
    </row>
    <row r="3" spans="1:12" ht="57" customHeight="1" x14ac:dyDescent="0.25">
      <c r="A3" s="237"/>
      <c r="B3" s="236"/>
      <c r="C3" s="236"/>
      <c r="E3" s="539"/>
      <c r="F3" s="540"/>
      <c r="G3" s="539"/>
      <c r="H3" s="540"/>
      <c r="I3" s="539"/>
      <c r="J3" s="540"/>
      <c r="K3" s="539"/>
      <c r="L3" s="540"/>
    </row>
    <row r="4" spans="1:12" s="320" customFormat="1" ht="38.5" customHeight="1" x14ac:dyDescent="0.2">
      <c r="A4" s="541" t="s">
        <v>220</v>
      </c>
      <c r="B4" s="542"/>
      <c r="C4" s="389" t="s">
        <v>1470</v>
      </c>
      <c r="D4" s="319"/>
      <c r="E4" s="360"/>
      <c r="F4" s="360"/>
      <c r="G4" s="360"/>
      <c r="H4" s="360"/>
      <c r="I4" s="360"/>
      <c r="J4" s="360"/>
      <c r="K4" s="360"/>
      <c r="L4" s="360"/>
    </row>
    <row r="5" spans="1:12" s="320" customFormat="1" ht="45.5" customHeight="1" x14ac:dyDescent="0.2">
      <c r="A5" s="547" t="s">
        <v>1469</v>
      </c>
      <c r="B5" s="548"/>
      <c r="C5" s="549"/>
      <c r="D5" s="319"/>
      <c r="E5" s="361"/>
      <c r="F5" s="362"/>
      <c r="G5" s="361"/>
      <c r="H5" s="363"/>
      <c r="I5" s="361"/>
      <c r="J5" s="362"/>
      <c r="K5" s="362"/>
      <c r="L5" s="362"/>
    </row>
    <row r="6" spans="1:12" s="320" customFormat="1" ht="58" customHeight="1" x14ac:dyDescent="0.2">
      <c r="A6" s="550">
        <v>1</v>
      </c>
      <c r="B6" s="382" t="s">
        <v>1473</v>
      </c>
      <c r="C6" s="382"/>
      <c r="D6" s="323"/>
      <c r="E6" s="363"/>
      <c r="F6" s="361"/>
      <c r="G6" s="385"/>
      <c r="H6" s="361"/>
      <c r="I6" s="361"/>
      <c r="J6" s="361"/>
      <c r="K6" s="361"/>
      <c r="L6" s="361"/>
    </row>
    <row r="7" spans="1:12" s="320" customFormat="1" ht="24.5" customHeight="1" x14ac:dyDescent="0.2">
      <c r="A7" s="551"/>
      <c r="B7" s="543" t="s">
        <v>1474</v>
      </c>
      <c r="C7" s="382"/>
      <c r="D7" s="323"/>
      <c r="E7" s="546"/>
      <c r="F7" s="546"/>
      <c r="G7" s="546"/>
      <c r="H7" s="546"/>
      <c r="I7" s="546"/>
      <c r="J7" s="546"/>
      <c r="K7" s="546"/>
      <c r="L7" s="546"/>
    </row>
    <row r="8" spans="1:12" s="320" customFormat="1" ht="20.5" customHeight="1" x14ac:dyDescent="0.2">
      <c r="A8" s="551"/>
      <c r="B8" s="544"/>
      <c r="C8" s="383"/>
      <c r="D8" s="323"/>
      <c r="E8" s="546"/>
      <c r="F8" s="546"/>
      <c r="G8" s="546"/>
      <c r="H8" s="546"/>
      <c r="I8" s="546"/>
      <c r="J8" s="546"/>
      <c r="K8" s="546"/>
      <c r="L8" s="546"/>
    </row>
    <row r="9" spans="1:12" s="320" customFormat="1" ht="30" customHeight="1" x14ac:dyDescent="0.2">
      <c r="A9" s="551"/>
      <c r="B9" s="545"/>
      <c r="C9" s="384"/>
      <c r="D9" s="323"/>
      <c r="E9" s="546"/>
      <c r="F9" s="546"/>
      <c r="G9" s="546"/>
      <c r="H9" s="546"/>
      <c r="I9" s="546"/>
      <c r="J9" s="546"/>
      <c r="K9" s="546"/>
      <c r="L9" s="546"/>
    </row>
    <row r="10" spans="1:12" s="320" customFormat="1" ht="21" customHeight="1" x14ac:dyDescent="0.2">
      <c r="A10" s="551"/>
      <c r="B10" s="543" t="s">
        <v>1390</v>
      </c>
      <c r="C10" s="382"/>
      <c r="D10" s="323"/>
      <c r="E10" s="546"/>
      <c r="F10" s="546"/>
      <c r="G10" s="546"/>
      <c r="H10" s="546"/>
      <c r="I10" s="546"/>
      <c r="J10" s="546"/>
      <c r="K10" s="546"/>
      <c r="L10" s="546"/>
    </row>
    <row r="11" spans="1:12" s="320" customFormat="1" ht="26" customHeight="1" x14ac:dyDescent="0.2">
      <c r="A11" s="551"/>
      <c r="B11" s="544"/>
      <c r="C11" s="383"/>
      <c r="D11" s="323"/>
      <c r="E11" s="546"/>
      <c r="F11" s="546"/>
      <c r="G11" s="546"/>
      <c r="H11" s="546"/>
      <c r="I11" s="546"/>
      <c r="J11" s="546"/>
      <c r="K11" s="546"/>
      <c r="L11" s="546"/>
    </row>
    <row r="12" spans="1:12" s="320" customFormat="1" ht="28" customHeight="1" x14ac:dyDescent="0.2">
      <c r="A12" s="551"/>
      <c r="B12" s="545"/>
      <c r="C12" s="384"/>
      <c r="D12" s="323"/>
      <c r="E12" s="546"/>
      <c r="F12" s="546"/>
      <c r="G12" s="546"/>
      <c r="H12" s="546"/>
      <c r="I12" s="546"/>
      <c r="J12" s="546"/>
      <c r="K12" s="546"/>
      <c r="L12" s="546"/>
    </row>
    <row r="13" spans="1:12" s="320" customFormat="1" ht="21.5" customHeight="1" x14ac:dyDescent="0.2">
      <c r="A13" s="551"/>
      <c r="B13" s="543" t="s">
        <v>1391</v>
      </c>
      <c r="C13" s="382"/>
      <c r="D13" s="323"/>
      <c r="E13" s="546"/>
      <c r="F13" s="546"/>
      <c r="G13" s="546"/>
      <c r="H13" s="546"/>
      <c r="I13" s="546"/>
      <c r="J13" s="546"/>
      <c r="K13" s="546"/>
      <c r="L13" s="546"/>
    </row>
    <row r="14" spans="1:12" s="320" customFormat="1" ht="22" customHeight="1" x14ac:dyDescent="0.2">
      <c r="A14" s="551"/>
      <c r="B14" s="544"/>
      <c r="C14" s="383"/>
      <c r="D14" s="323"/>
      <c r="E14" s="546"/>
      <c r="F14" s="546"/>
      <c r="G14" s="546"/>
      <c r="H14" s="546"/>
      <c r="I14" s="546"/>
      <c r="J14" s="546"/>
      <c r="K14" s="546"/>
      <c r="L14" s="546"/>
    </row>
    <row r="15" spans="1:12" s="320" customFormat="1" ht="29" customHeight="1" x14ac:dyDescent="0.2">
      <c r="A15" s="551"/>
      <c r="B15" s="545"/>
      <c r="C15" s="384"/>
      <c r="D15" s="323"/>
      <c r="E15" s="546"/>
      <c r="F15" s="546"/>
      <c r="G15" s="546"/>
      <c r="H15" s="546"/>
      <c r="I15" s="546"/>
      <c r="J15" s="546"/>
      <c r="K15" s="546"/>
      <c r="L15" s="546"/>
    </row>
    <row r="16" spans="1:12" s="320" customFormat="1" ht="21" customHeight="1" x14ac:dyDescent="0.2">
      <c r="A16" s="551"/>
      <c r="B16" s="543" t="s">
        <v>1392</v>
      </c>
      <c r="C16" s="382"/>
      <c r="D16" s="323"/>
      <c r="E16" s="546"/>
      <c r="F16" s="546"/>
      <c r="G16" s="546"/>
      <c r="H16" s="546"/>
      <c r="I16" s="546"/>
      <c r="J16" s="546"/>
      <c r="K16" s="546"/>
      <c r="L16" s="546"/>
    </row>
    <row r="17" spans="1:12" s="320" customFormat="1" ht="20.5" customHeight="1" x14ac:dyDescent="0.2">
      <c r="A17" s="551"/>
      <c r="B17" s="544"/>
      <c r="C17" s="383"/>
      <c r="D17" s="323"/>
      <c r="E17" s="546"/>
      <c r="F17" s="546"/>
      <c r="G17" s="546"/>
      <c r="H17" s="546"/>
      <c r="I17" s="546"/>
      <c r="J17" s="546"/>
      <c r="K17" s="546"/>
      <c r="L17" s="546"/>
    </row>
    <row r="18" spans="1:12" s="320" customFormat="1" ht="33" customHeight="1" x14ac:dyDescent="0.2">
      <c r="A18" s="551"/>
      <c r="B18" s="545"/>
      <c r="C18" s="384"/>
      <c r="D18" s="323"/>
      <c r="E18" s="546"/>
      <c r="F18" s="546"/>
      <c r="G18" s="546"/>
      <c r="H18" s="546"/>
      <c r="I18" s="546"/>
      <c r="J18" s="546"/>
      <c r="K18" s="546"/>
      <c r="L18" s="546"/>
    </row>
    <row r="19" spans="1:12" s="320" customFormat="1" ht="23.5" customHeight="1" x14ac:dyDescent="0.2">
      <c r="A19" s="551"/>
      <c r="B19" s="543" t="s">
        <v>1393</v>
      </c>
      <c r="C19" s="382"/>
      <c r="D19" s="323"/>
      <c r="E19" s="546"/>
      <c r="F19" s="546"/>
      <c r="G19" s="546"/>
      <c r="H19" s="546"/>
      <c r="I19" s="546"/>
      <c r="J19" s="546"/>
      <c r="K19" s="546"/>
      <c r="L19" s="546"/>
    </row>
    <row r="20" spans="1:12" s="320" customFormat="1" ht="20" customHeight="1" x14ac:dyDescent="0.2">
      <c r="A20" s="551"/>
      <c r="B20" s="544"/>
      <c r="C20" s="383"/>
      <c r="D20" s="323"/>
      <c r="E20" s="546"/>
      <c r="F20" s="546"/>
      <c r="G20" s="546"/>
      <c r="H20" s="546"/>
      <c r="I20" s="546"/>
      <c r="J20" s="546"/>
      <c r="K20" s="546"/>
      <c r="L20" s="546"/>
    </row>
    <row r="21" spans="1:12" s="320" customFormat="1" ht="30" customHeight="1" x14ac:dyDescent="0.2">
      <c r="A21" s="551"/>
      <c r="B21" s="545"/>
      <c r="C21" s="384"/>
      <c r="D21" s="323"/>
      <c r="E21" s="546"/>
      <c r="F21" s="546"/>
      <c r="G21" s="546"/>
      <c r="H21" s="546"/>
      <c r="I21" s="546"/>
      <c r="J21" s="546"/>
      <c r="K21" s="546"/>
      <c r="L21" s="546"/>
    </row>
    <row r="22" spans="1:12" s="320" customFormat="1" ht="24.5" customHeight="1" x14ac:dyDescent="0.2">
      <c r="A22" s="551"/>
      <c r="B22" s="543" t="s">
        <v>403</v>
      </c>
      <c r="C22" s="382"/>
      <c r="D22" s="323"/>
      <c r="E22" s="546"/>
      <c r="F22" s="546"/>
      <c r="G22" s="546"/>
      <c r="H22" s="546"/>
      <c r="I22" s="546"/>
      <c r="J22" s="546"/>
      <c r="K22" s="546"/>
      <c r="L22" s="546"/>
    </row>
    <row r="23" spans="1:12" s="320" customFormat="1" ht="21.5" customHeight="1" x14ac:dyDescent="0.2">
      <c r="A23" s="551"/>
      <c r="B23" s="544"/>
      <c r="C23" s="383"/>
      <c r="D23" s="323"/>
      <c r="E23" s="546"/>
      <c r="F23" s="546"/>
      <c r="G23" s="546"/>
      <c r="H23" s="546"/>
      <c r="I23" s="546"/>
      <c r="J23" s="546"/>
      <c r="K23" s="546"/>
      <c r="L23" s="546"/>
    </row>
    <row r="24" spans="1:12" s="320" customFormat="1" x14ac:dyDescent="0.2">
      <c r="A24" s="552"/>
      <c r="B24" s="545"/>
      <c r="C24" s="384"/>
      <c r="D24" s="323"/>
      <c r="E24" s="546"/>
      <c r="F24" s="546"/>
      <c r="G24" s="546"/>
      <c r="H24" s="546"/>
      <c r="I24" s="546"/>
      <c r="J24" s="546"/>
      <c r="K24" s="546"/>
      <c r="L24" s="546"/>
    </row>
    <row r="25" spans="1:12" ht="144" customHeight="1" x14ac:dyDescent="0.25">
      <c r="A25" s="553" t="s">
        <v>1471</v>
      </c>
      <c r="B25" s="553"/>
      <c r="C25" s="553"/>
      <c r="E25" s="546"/>
      <c r="F25" s="546"/>
      <c r="G25" s="546"/>
      <c r="H25" s="546"/>
      <c r="I25" s="554"/>
      <c r="J25" s="554"/>
      <c r="K25" s="554"/>
      <c r="L25" s="554"/>
    </row>
    <row r="26" spans="1:12" x14ac:dyDescent="0.25">
      <c r="E26" s="555"/>
      <c r="F26" s="555"/>
      <c r="G26" s="555"/>
      <c r="H26" s="555"/>
      <c r="I26" s="555"/>
      <c r="J26" s="555"/>
      <c r="K26" s="363"/>
      <c r="L26" s="363"/>
    </row>
    <row r="27" spans="1:12" ht="29.25" customHeight="1" x14ac:dyDescent="0.25"/>
    <row r="28" spans="1:12" ht="29.25" customHeight="1" x14ac:dyDescent="0.25"/>
    <row r="33" spans="2:12" ht="20" x14ac:dyDescent="0.25">
      <c r="B33" s="316" t="s">
        <v>190</v>
      </c>
      <c r="E33" s="364"/>
      <c r="G33" s="364"/>
      <c r="H33" s="364"/>
      <c r="I33" s="364"/>
      <c r="J33" s="364"/>
      <c r="K33" s="364"/>
      <c r="L33" s="364"/>
    </row>
    <row r="34" spans="2:12" x14ac:dyDescent="0.25">
      <c r="E34" s="364"/>
      <c r="G34" s="364"/>
      <c r="H34" s="364"/>
      <c r="I34" s="364"/>
      <c r="J34" s="364"/>
      <c r="K34" s="364"/>
      <c r="L34" s="364"/>
    </row>
    <row r="35" spans="2:12" x14ac:dyDescent="0.25">
      <c r="E35" s="364"/>
      <c r="G35" s="364"/>
      <c r="H35" s="364"/>
      <c r="I35" s="364"/>
      <c r="J35" s="364"/>
      <c r="K35" s="364"/>
      <c r="L35" s="364"/>
    </row>
    <row r="36" spans="2:12" x14ac:dyDescent="0.25">
      <c r="E36" s="364"/>
      <c r="G36" s="364"/>
      <c r="H36" s="364"/>
      <c r="I36" s="364"/>
      <c r="J36" s="364"/>
      <c r="K36" s="364"/>
      <c r="L36" s="364"/>
    </row>
    <row r="37" spans="2:12" x14ac:dyDescent="0.25">
      <c r="E37" s="364"/>
      <c r="G37" s="364"/>
      <c r="H37" s="364"/>
      <c r="I37" s="364"/>
      <c r="J37" s="364"/>
      <c r="K37" s="364"/>
      <c r="L37" s="364"/>
    </row>
    <row r="42" spans="2:12" x14ac:dyDescent="0.25">
      <c r="E42" s="365"/>
      <c r="G42" s="365"/>
      <c r="H42" s="365"/>
      <c r="I42" s="365"/>
      <c r="K42" s="365"/>
    </row>
    <row r="43" spans="2:12" x14ac:dyDescent="0.25">
      <c r="E43" s="365"/>
      <c r="G43" s="365"/>
      <c r="H43" s="366"/>
      <c r="I43" s="366"/>
      <c r="K43" s="365"/>
    </row>
  </sheetData>
  <sheetProtection algorithmName="SHA-512" hashValue="WNixeDcPfvHMfzyQJTyYurlWkdweJconuW25Ex3RVa6tNwir4RmUcnw1syB5g4ouBNnFoQHjsJHM1cp7A+sKnQ==" saltValue="aIY/WRpOJluE0D2K/Nf9Dg==" spinCount="100000" sheet="1" objects="1" scenarios="1"/>
  <mergeCells count="45">
    <mergeCell ref="E26:F26"/>
    <mergeCell ref="G26:H26"/>
    <mergeCell ref="I26:J26"/>
    <mergeCell ref="A25:C25"/>
    <mergeCell ref="I25:J25"/>
    <mergeCell ref="K19:L21"/>
    <mergeCell ref="B22:B24"/>
    <mergeCell ref="E22:F24"/>
    <mergeCell ref="G22:H24"/>
    <mergeCell ref="I22:J24"/>
    <mergeCell ref="K22:L24"/>
    <mergeCell ref="B19:B21"/>
    <mergeCell ref="E19:F21"/>
    <mergeCell ref="G19:H21"/>
    <mergeCell ref="I19:J21"/>
    <mergeCell ref="K25:L25"/>
    <mergeCell ref="G25:H25"/>
    <mergeCell ref="E25:F25"/>
    <mergeCell ref="B13:B15"/>
    <mergeCell ref="E13:F15"/>
    <mergeCell ref="G13:H15"/>
    <mergeCell ref="I13:J15"/>
    <mergeCell ref="B10:B12"/>
    <mergeCell ref="E16:F18"/>
    <mergeCell ref="G16:H18"/>
    <mergeCell ref="I16:J18"/>
    <mergeCell ref="K16:L18"/>
    <mergeCell ref="K10:L12"/>
    <mergeCell ref="K13:L15"/>
    <mergeCell ref="K3:L3"/>
    <mergeCell ref="A4:B4"/>
    <mergeCell ref="B7:B9"/>
    <mergeCell ref="E7:F9"/>
    <mergeCell ref="G7:H9"/>
    <mergeCell ref="I7:J9"/>
    <mergeCell ref="K7:L9"/>
    <mergeCell ref="A5:C5"/>
    <mergeCell ref="A6:A24"/>
    <mergeCell ref="E3:F3"/>
    <mergeCell ref="G3:H3"/>
    <mergeCell ref="I3:J3"/>
    <mergeCell ref="E10:F12"/>
    <mergeCell ref="G10:H12"/>
    <mergeCell ref="I10:J12"/>
    <mergeCell ref="B16:B18"/>
  </mergeCells>
  <pageMargins left="0.62992125984252001" right="0.23622047244094499" top="0.59055118110236204" bottom="0.196850393700787" header="0.31496062992126" footer="0.196850393700787"/>
  <pageSetup paperSize="8" scale="59" fitToWidth="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8D7C9-8B18-E442-9A10-89FFC6C74B72}">
  <sheetPr>
    <tabColor rgb="FFFFC000"/>
    <pageSetUpPr fitToPage="1"/>
  </sheetPr>
  <dimension ref="A1:R55"/>
  <sheetViews>
    <sheetView showGridLines="0" tabSelected="1" view="pageBreakPreview" topLeftCell="A14" zoomScaleNormal="50" zoomScaleSheetLayoutView="100" workbookViewId="0">
      <pane xSplit="5" topLeftCell="F1" activePane="topRight" state="frozen"/>
      <selection pane="topRight" activeCell="H15" sqref="H15:H16"/>
    </sheetView>
  </sheetViews>
  <sheetFormatPr baseColWidth="10" defaultColWidth="9.1640625" defaultRowHeight="16" x14ac:dyDescent="0.2"/>
  <cols>
    <col min="1" max="1" width="4.83203125" style="46" customWidth="1"/>
    <col min="2" max="2" width="55.83203125" style="46" customWidth="1"/>
    <col min="3" max="3" width="6.1640625" style="330" customWidth="1"/>
    <col min="4" max="4" width="64.5" style="332" customWidth="1"/>
    <col min="5" max="5" width="20.6640625" style="332" bestFit="1" customWidth="1"/>
    <col min="6" max="6" width="2" style="327" customWidth="1"/>
    <col min="7" max="7" width="28" style="371" customWidth="1"/>
    <col min="8" max="8" width="11.6640625" style="371" customWidth="1"/>
    <col min="9" max="9" width="28" style="371" customWidth="1"/>
    <col min="10" max="10" width="11.6640625" style="371" customWidth="1"/>
    <col min="11" max="11" width="28" style="371" customWidth="1"/>
    <col min="12" max="12" width="11.6640625" style="371" customWidth="1"/>
    <col min="13" max="13" width="28" style="371" customWidth="1"/>
    <col min="14" max="14" width="11.6640625" style="371" customWidth="1"/>
    <col min="15" max="15" width="28" style="371" customWidth="1"/>
    <col min="16" max="16" width="11.6640625" style="371" customWidth="1"/>
    <col min="17" max="17" width="28" style="371" customWidth="1"/>
    <col min="18" max="18" width="11.6640625" style="371" customWidth="1"/>
    <col min="19" max="16384" width="9.1640625" style="327"/>
  </cols>
  <sheetData>
    <row r="1" spans="1:18" ht="21" x14ac:dyDescent="0.25">
      <c r="A1" s="107" t="s">
        <v>1467</v>
      </c>
      <c r="B1" s="320"/>
      <c r="C1" s="4"/>
      <c r="D1" s="20"/>
      <c r="E1" s="20"/>
      <c r="F1" s="313"/>
      <c r="G1" s="358"/>
      <c r="H1" s="358"/>
      <c r="I1" s="358"/>
      <c r="J1" s="358"/>
      <c r="K1" s="358"/>
      <c r="L1" s="358"/>
      <c r="M1" s="358"/>
      <c r="N1" s="358"/>
      <c r="O1" s="358"/>
      <c r="P1" s="358"/>
      <c r="Q1" s="358"/>
      <c r="R1" s="358"/>
    </row>
    <row r="2" spans="1:18" ht="17.25" customHeight="1" x14ac:dyDescent="0.25">
      <c r="A2" s="561" t="s">
        <v>1493</v>
      </c>
      <c r="B2" s="561"/>
      <c r="C2" s="561"/>
      <c r="D2" s="561"/>
      <c r="E2" s="561"/>
      <c r="F2" s="315"/>
      <c r="G2" s="367"/>
      <c r="H2" s="367"/>
      <c r="I2" s="358"/>
      <c r="J2" s="358"/>
      <c r="K2" s="358"/>
      <c r="L2" s="358"/>
      <c r="M2" s="358"/>
      <c r="N2" s="358"/>
      <c r="O2" s="358"/>
      <c r="P2" s="358"/>
      <c r="Q2" s="368"/>
      <c r="R2" s="368"/>
    </row>
    <row r="3" spans="1:18" ht="70" customHeight="1" x14ac:dyDescent="0.25">
      <c r="A3" s="562"/>
      <c r="B3" s="562"/>
      <c r="C3" s="562"/>
      <c r="D3" s="562"/>
      <c r="E3" s="562"/>
      <c r="F3" s="20"/>
      <c r="G3" s="539"/>
      <c r="H3" s="539"/>
      <c r="I3" s="539"/>
      <c r="J3" s="539"/>
      <c r="K3" s="539"/>
      <c r="L3" s="539"/>
      <c r="M3" s="539"/>
      <c r="N3" s="539"/>
      <c r="O3" s="539"/>
      <c r="P3" s="539"/>
      <c r="Q3" s="539"/>
      <c r="R3" s="539"/>
    </row>
    <row r="4" spans="1:18" s="330" customFormat="1" ht="30.5" customHeight="1" x14ac:dyDescent="0.2">
      <c r="A4" s="567" t="s">
        <v>1475</v>
      </c>
      <c r="B4" s="567"/>
      <c r="C4" s="567" t="s">
        <v>1476</v>
      </c>
      <c r="D4" s="567"/>
      <c r="E4" s="329" t="s">
        <v>1472</v>
      </c>
      <c r="F4" s="320"/>
      <c r="G4" s="370"/>
      <c r="H4" s="370"/>
      <c r="I4" s="370"/>
      <c r="J4" s="370"/>
      <c r="K4" s="370"/>
      <c r="L4" s="370"/>
      <c r="M4" s="370"/>
      <c r="N4" s="370"/>
      <c r="O4" s="370"/>
      <c r="P4" s="370"/>
      <c r="Q4" s="370"/>
      <c r="R4" s="370"/>
    </row>
    <row r="5" spans="1:18" s="330" customFormat="1" ht="53" customHeight="1" x14ac:dyDescent="0.2">
      <c r="A5" s="559">
        <v>1</v>
      </c>
      <c r="B5" s="556" t="s">
        <v>260</v>
      </c>
      <c r="C5" s="557">
        <v>1.1000000000000001</v>
      </c>
      <c r="D5" s="558" t="s">
        <v>261</v>
      </c>
      <c r="E5" s="564"/>
      <c r="F5" s="320"/>
      <c r="G5" s="563"/>
      <c r="H5" s="546"/>
      <c r="I5" s="566"/>
      <c r="J5" s="566"/>
      <c r="K5" s="546"/>
      <c r="L5" s="546"/>
      <c r="M5" s="546"/>
      <c r="N5" s="546"/>
      <c r="O5" s="563"/>
      <c r="P5" s="546"/>
      <c r="Q5" s="546"/>
      <c r="R5" s="546"/>
    </row>
    <row r="6" spans="1:18" s="330" customFormat="1" ht="102" customHeight="1" x14ac:dyDescent="0.2">
      <c r="A6" s="559"/>
      <c r="B6" s="556"/>
      <c r="C6" s="557"/>
      <c r="D6" s="558"/>
      <c r="E6" s="565"/>
      <c r="F6" s="320"/>
      <c r="G6" s="563"/>
      <c r="H6" s="546"/>
      <c r="I6" s="566"/>
      <c r="J6" s="566"/>
      <c r="K6" s="546"/>
      <c r="L6" s="546"/>
      <c r="M6" s="546"/>
      <c r="N6" s="546"/>
      <c r="O6" s="563"/>
      <c r="P6" s="546"/>
      <c r="Q6" s="546"/>
      <c r="R6" s="546"/>
    </row>
    <row r="7" spans="1:18" s="330" customFormat="1" ht="36" customHeight="1" x14ac:dyDescent="0.2">
      <c r="A7" s="559">
        <v>2</v>
      </c>
      <c r="B7" s="560" t="s">
        <v>263</v>
      </c>
      <c r="C7" s="557">
        <v>2.1</v>
      </c>
      <c r="D7" s="558" t="s">
        <v>264</v>
      </c>
      <c r="E7" s="564"/>
      <c r="F7" s="320"/>
      <c r="G7" s="546"/>
      <c r="H7" s="546"/>
      <c r="I7" s="546"/>
      <c r="J7" s="546"/>
      <c r="K7" s="546"/>
      <c r="L7" s="546"/>
      <c r="M7" s="546"/>
      <c r="N7" s="546"/>
      <c r="O7" s="563"/>
      <c r="P7" s="546"/>
      <c r="Q7" s="546"/>
      <c r="R7" s="546"/>
    </row>
    <row r="8" spans="1:18" s="330" customFormat="1" ht="101" customHeight="1" x14ac:dyDescent="0.2">
      <c r="A8" s="559"/>
      <c r="B8" s="560"/>
      <c r="C8" s="557"/>
      <c r="D8" s="558"/>
      <c r="E8" s="565"/>
      <c r="F8" s="320"/>
      <c r="G8" s="546"/>
      <c r="H8" s="546"/>
      <c r="I8" s="546"/>
      <c r="J8" s="546"/>
      <c r="K8" s="546"/>
      <c r="L8" s="546"/>
      <c r="M8" s="546"/>
      <c r="N8" s="546"/>
      <c r="O8" s="563"/>
      <c r="P8" s="546"/>
      <c r="Q8" s="546"/>
      <c r="R8" s="546"/>
    </row>
    <row r="9" spans="1:18" s="330" customFormat="1" ht="90" customHeight="1" x14ac:dyDescent="0.2">
      <c r="A9" s="559">
        <v>3</v>
      </c>
      <c r="B9" s="560" t="s">
        <v>266</v>
      </c>
      <c r="C9" s="557">
        <v>3.1</v>
      </c>
      <c r="D9" s="558" t="s">
        <v>264</v>
      </c>
      <c r="E9" s="564"/>
      <c r="F9" s="320"/>
      <c r="G9" s="546"/>
      <c r="H9" s="546"/>
      <c r="I9" s="546"/>
      <c r="J9" s="546"/>
      <c r="K9" s="546"/>
      <c r="L9" s="546"/>
      <c r="M9" s="546"/>
      <c r="N9" s="546"/>
      <c r="O9" s="563"/>
      <c r="P9" s="546"/>
      <c r="Q9" s="546"/>
      <c r="R9" s="546"/>
    </row>
    <row r="10" spans="1:18" s="330" customFormat="1" ht="45" customHeight="1" x14ac:dyDescent="0.2">
      <c r="A10" s="559"/>
      <c r="B10" s="560"/>
      <c r="C10" s="557"/>
      <c r="D10" s="558"/>
      <c r="E10" s="565"/>
      <c r="F10" s="320"/>
      <c r="G10" s="546"/>
      <c r="H10" s="546"/>
      <c r="I10" s="546"/>
      <c r="J10" s="546"/>
      <c r="K10" s="546"/>
      <c r="L10" s="546"/>
      <c r="M10" s="546"/>
      <c r="N10" s="546"/>
      <c r="O10" s="563"/>
      <c r="P10" s="546"/>
      <c r="Q10" s="546"/>
      <c r="R10" s="546"/>
    </row>
    <row r="11" spans="1:18" s="330" customFormat="1" ht="42.75" customHeight="1" x14ac:dyDescent="0.2">
      <c r="A11" s="559">
        <v>4</v>
      </c>
      <c r="B11" s="560" t="s">
        <v>267</v>
      </c>
      <c r="C11" s="557">
        <v>4.0999999999999996</v>
      </c>
      <c r="D11" s="558" t="s">
        <v>1479</v>
      </c>
      <c r="E11" s="564"/>
      <c r="F11" s="320"/>
      <c r="G11" s="563"/>
      <c r="H11" s="563"/>
      <c r="I11" s="546"/>
      <c r="J11" s="546"/>
      <c r="K11" s="546"/>
      <c r="L11" s="546"/>
      <c r="M11" s="546"/>
      <c r="N11" s="546"/>
      <c r="O11" s="563"/>
      <c r="P11" s="546"/>
      <c r="Q11" s="546"/>
      <c r="R11" s="546"/>
    </row>
    <row r="12" spans="1:18" s="330" customFormat="1" ht="79" customHeight="1" x14ac:dyDescent="0.2">
      <c r="A12" s="559"/>
      <c r="B12" s="560"/>
      <c r="C12" s="557"/>
      <c r="D12" s="558"/>
      <c r="E12" s="565"/>
      <c r="F12" s="320"/>
      <c r="G12" s="563"/>
      <c r="H12" s="563"/>
      <c r="I12" s="546"/>
      <c r="J12" s="546"/>
      <c r="K12" s="546"/>
      <c r="L12" s="546"/>
      <c r="M12" s="546"/>
      <c r="N12" s="546"/>
      <c r="O12" s="563"/>
      <c r="P12" s="546"/>
      <c r="Q12" s="546"/>
      <c r="R12" s="546"/>
    </row>
    <row r="13" spans="1:18" s="330" customFormat="1" ht="53.25" customHeight="1" x14ac:dyDescent="0.2">
      <c r="A13" s="559">
        <v>5</v>
      </c>
      <c r="B13" s="560" t="s">
        <v>269</v>
      </c>
      <c r="C13" s="557">
        <v>5.0999999999999996</v>
      </c>
      <c r="D13" s="558" t="s">
        <v>264</v>
      </c>
      <c r="E13" s="564"/>
      <c r="F13" s="320"/>
      <c r="G13" s="546"/>
      <c r="H13" s="546"/>
      <c r="I13" s="546"/>
      <c r="J13" s="546"/>
      <c r="K13" s="546"/>
      <c r="L13" s="546"/>
      <c r="M13" s="546"/>
      <c r="N13" s="546"/>
      <c r="O13" s="563"/>
      <c r="P13" s="546"/>
      <c r="Q13" s="546"/>
      <c r="R13" s="546"/>
    </row>
    <row r="14" spans="1:18" s="330" customFormat="1" ht="72" customHeight="1" x14ac:dyDescent="0.2">
      <c r="A14" s="559"/>
      <c r="B14" s="560"/>
      <c r="C14" s="557"/>
      <c r="D14" s="558"/>
      <c r="E14" s="565"/>
      <c r="F14" s="320"/>
      <c r="G14" s="546"/>
      <c r="H14" s="546"/>
      <c r="I14" s="546"/>
      <c r="J14" s="546"/>
      <c r="K14" s="546"/>
      <c r="L14" s="546"/>
      <c r="M14" s="546"/>
      <c r="N14" s="546"/>
      <c r="O14" s="563"/>
      <c r="P14" s="546"/>
      <c r="Q14" s="546"/>
      <c r="R14" s="546"/>
    </row>
    <row r="15" spans="1:18" s="330" customFormat="1" ht="55" customHeight="1" x14ac:dyDescent="0.2">
      <c r="A15" s="559">
        <v>6</v>
      </c>
      <c r="B15" s="560" t="s">
        <v>271</v>
      </c>
      <c r="C15" s="557">
        <v>6.1</v>
      </c>
      <c r="D15" s="558" t="s">
        <v>272</v>
      </c>
      <c r="E15" s="564"/>
      <c r="F15" s="320"/>
      <c r="G15" s="546"/>
      <c r="H15" s="546"/>
      <c r="I15" s="546"/>
      <c r="J15" s="546"/>
      <c r="K15" s="546"/>
      <c r="L15" s="546"/>
      <c r="M15" s="546"/>
      <c r="N15" s="546"/>
      <c r="O15" s="563"/>
      <c r="P15" s="546"/>
      <c r="Q15" s="546"/>
      <c r="R15" s="546"/>
    </row>
    <row r="16" spans="1:18" s="330" customFormat="1" ht="123" customHeight="1" x14ac:dyDescent="0.2">
      <c r="A16" s="559"/>
      <c r="B16" s="560"/>
      <c r="C16" s="557"/>
      <c r="D16" s="558"/>
      <c r="E16" s="565"/>
      <c r="F16" s="320"/>
      <c r="G16" s="546"/>
      <c r="H16" s="546"/>
      <c r="I16" s="546"/>
      <c r="J16" s="546"/>
      <c r="K16" s="546"/>
      <c r="L16" s="546"/>
      <c r="M16" s="546"/>
      <c r="N16" s="546"/>
      <c r="O16" s="563"/>
      <c r="P16" s="546"/>
      <c r="Q16" s="546"/>
      <c r="R16" s="546"/>
    </row>
    <row r="17" spans="1:18" s="330" customFormat="1" ht="39" customHeight="1" x14ac:dyDescent="0.2">
      <c r="A17" s="559">
        <v>7</v>
      </c>
      <c r="B17" s="560" t="s">
        <v>273</v>
      </c>
      <c r="C17" s="557">
        <v>7.1</v>
      </c>
      <c r="D17" s="558" t="s">
        <v>274</v>
      </c>
      <c r="E17" s="564"/>
      <c r="F17" s="320"/>
      <c r="G17" s="546"/>
      <c r="H17" s="546"/>
      <c r="I17" s="566"/>
      <c r="J17" s="546"/>
      <c r="K17" s="546"/>
      <c r="L17" s="546"/>
      <c r="M17" s="546"/>
      <c r="N17" s="546"/>
      <c r="O17" s="563"/>
      <c r="P17" s="546"/>
      <c r="Q17" s="566"/>
      <c r="R17" s="546"/>
    </row>
    <row r="18" spans="1:18" s="330" customFormat="1" ht="88" customHeight="1" x14ac:dyDescent="0.2">
      <c r="A18" s="559"/>
      <c r="B18" s="560"/>
      <c r="C18" s="557"/>
      <c r="D18" s="558"/>
      <c r="E18" s="565"/>
      <c r="F18" s="320"/>
      <c r="G18" s="546"/>
      <c r="H18" s="546"/>
      <c r="I18" s="566"/>
      <c r="J18" s="546"/>
      <c r="K18" s="546"/>
      <c r="L18" s="546"/>
      <c r="M18" s="546"/>
      <c r="N18" s="546"/>
      <c r="O18" s="563"/>
      <c r="P18" s="546"/>
      <c r="Q18" s="566"/>
      <c r="R18" s="546"/>
    </row>
    <row r="19" spans="1:18" s="330" customFormat="1" ht="148.5" customHeight="1" x14ac:dyDescent="0.2">
      <c r="A19" s="559">
        <v>8</v>
      </c>
      <c r="B19" s="560" t="s">
        <v>275</v>
      </c>
      <c r="C19" s="557">
        <v>8.1</v>
      </c>
      <c r="D19" s="558" t="s">
        <v>1477</v>
      </c>
      <c r="E19" s="564"/>
      <c r="F19" s="320"/>
      <c r="G19" s="546"/>
      <c r="H19" s="546"/>
      <c r="I19" s="566"/>
      <c r="J19" s="546"/>
      <c r="K19" s="546"/>
      <c r="L19" s="546"/>
      <c r="M19" s="546"/>
      <c r="N19" s="546"/>
      <c r="O19" s="563"/>
      <c r="P19" s="546"/>
      <c r="Q19" s="546"/>
      <c r="R19" s="546"/>
    </row>
    <row r="20" spans="1:18" s="330" customFormat="1" ht="202" customHeight="1" x14ac:dyDescent="0.2">
      <c r="A20" s="559"/>
      <c r="B20" s="560"/>
      <c r="C20" s="557"/>
      <c r="D20" s="558"/>
      <c r="E20" s="565"/>
      <c r="F20" s="320"/>
      <c r="G20" s="546"/>
      <c r="H20" s="546"/>
      <c r="I20" s="566"/>
      <c r="J20" s="546"/>
      <c r="K20" s="546"/>
      <c r="L20" s="546"/>
      <c r="M20" s="546"/>
      <c r="N20" s="546"/>
      <c r="O20" s="563"/>
      <c r="P20" s="546"/>
      <c r="Q20" s="546"/>
      <c r="R20" s="546"/>
    </row>
    <row r="21" spans="1:18" s="330" customFormat="1" ht="112" customHeight="1" x14ac:dyDescent="0.2">
      <c r="A21" s="559"/>
      <c r="B21" s="560"/>
      <c r="C21" s="557">
        <v>8.1999999999999993</v>
      </c>
      <c r="D21" s="570" t="s">
        <v>1478</v>
      </c>
      <c r="E21" s="568"/>
      <c r="F21" s="320"/>
      <c r="G21" s="546"/>
      <c r="H21" s="546"/>
      <c r="I21" s="566"/>
      <c r="J21" s="546"/>
      <c r="K21" s="546"/>
      <c r="L21" s="546"/>
      <c r="M21" s="546"/>
      <c r="N21" s="546"/>
      <c r="O21" s="563"/>
      <c r="P21" s="546"/>
      <c r="Q21" s="566"/>
      <c r="R21" s="546"/>
    </row>
    <row r="22" spans="1:18" s="330" customFormat="1" ht="178" customHeight="1" x14ac:dyDescent="0.2">
      <c r="A22" s="559"/>
      <c r="B22" s="560"/>
      <c r="C22" s="557"/>
      <c r="D22" s="570"/>
      <c r="E22" s="569"/>
      <c r="F22" s="320"/>
      <c r="G22" s="546"/>
      <c r="H22" s="546"/>
      <c r="I22" s="566"/>
      <c r="J22" s="546"/>
      <c r="K22" s="546"/>
      <c r="L22" s="546"/>
      <c r="M22" s="546"/>
      <c r="N22" s="546"/>
      <c r="O22" s="563"/>
      <c r="P22" s="546"/>
      <c r="Q22" s="566"/>
      <c r="R22" s="546"/>
    </row>
    <row r="23" spans="1:18" x14ac:dyDescent="0.2">
      <c r="B23" s="234"/>
      <c r="C23" s="331"/>
      <c r="D23" s="331"/>
      <c r="E23" s="331"/>
    </row>
    <row r="24" spans="1:18" ht="29.25" customHeight="1" x14ac:dyDescent="0.2">
      <c r="B24" s="234"/>
      <c r="C24" s="331"/>
      <c r="D24" s="331"/>
      <c r="E24" s="331"/>
    </row>
    <row r="25" spans="1:18" ht="29.25" customHeight="1" x14ac:dyDescent="0.2">
      <c r="B25" s="234"/>
      <c r="C25" s="331"/>
      <c r="D25" s="331"/>
      <c r="E25" s="331"/>
    </row>
    <row r="26" spans="1:18" x14ac:dyDescent="0.2">
      <c r="B26" s="234"/>
      <c r="C26" s="331"/>
      <c r="D26" s="331"/>
      <c r="E26" s="331"/>
    </row>
    <row r="27" spans="1:18" x14ac:dyDescent="0.2">
      <c r="B27" s="234"/>
      <c r="C27" s="331"/>
      <c r="D27" s="331"/>
      <c r="E27" s="331"/>
      <c r="P27" s="372"/>
      <c r="Q27" s="372"/>
    </row>
    <row r="28" spans="1:18" x14ac:dyDescent="0.2">
      <c r="B28" s="234"/>
      <c r="C28" s="331"/>
      <c r="D28" s="331"/>
      <c r="E28" s="331"/>
      <c r="G28" s="373"/>
      <c r="H28" s="373"/>
      <c r="I28" s="373"/>
      <c r="J28" s="373"/>
      <c r="K28" s="373"/>
      <c r="L28" s="373"/>
      <c r="M28" s="373"/>
      <c r="N28" s="373"/>
      <c r="O28" s="373"/>
      <c r="P28" s="373"/>
      <c r="Q28" s="373"/>
      <c r="R28" s="373"/>
    </row>
    <row r="29" spans="1:18" x14ac:dyDescent="0.2">
      <c r="B29" s="234"/>
      <c r="C29" s="331"/>
      <c r="D29" s="331"/>
      <c r="E29" s="331"/>
      <c r="G29" s="372"/>
      <c r="I29" s="372"/>
      <c r="J29" s="372"/>
      <c r="K29" s="372"/>
      <c r="L29" s="372"/>
      <c r="M29" s="372"/>
      <c r="N29" s="372"/>
      <c r="O29" s="372"/>
      <c r="R29" s="372"/>
    </row>
    <row r="30" spans="1:18" ht="17" x14ac:dyDescent="0.2">
      <c r="B30" s="234"/>
      <c r="C30" s="331"/>
      <c r="D30" s="331" t="s">
        <v>190</v>
      </c>
      <c r="E30" s="331"/>
      <c r="G30" s="372"/>
      <c r="I30" s="372"/>
      <c r="J30" s="372"/>
      <c r="K30" s="372"/>
      <c r="L30" s="372"/>
      <c r="M30" s="372"/>
      <c r="N30" s="372"/>
      <c r="O30" s="372"/>
      <c r="R30" s="372"/>
    </row>
    <row r="31" spans="1:18" x14ac:dyDescent="0.2">
      <c r="B31" s="234"/>
      <c r="C31" s="331"/>
      <c r="D31" s="331"/>
      <c r="E31" s="331"/>
      <c r="G31" s="372"/>
      <c r="I31" s="372"/>
      <c r="J31" s="372"/>
      <c r="K31" s="372"/>
      <c r="L31" s="372"/>
      <c r="M31" s="372"/>
      <c r="N31" s="372"/>
      <c r="O31" s="372"/>
      <c r="R31" s="372"/>
    </row>
    <row r="32" spans="1:18" x14ac:dyDescent="0.2">
      <c r="B32" s="234"/>
      <c r="C32" s="331"/>
      <c r="D32" s="331"/>
      <c r="E32" s="331"/>
      <c r="G32" s="372"/>
      <c r="I32" s="372"/>
      <c r="J32" s="372"/>
      <c r="K32" s="372"/>
      <c r="L32" s="372"/>
      <c r="M32" s="372"/>
      <c r="N32" s="372"/>
      <c r="O32" s="372"/>
      <c r="R32" s="372"/>
    </row>
    <row r="33" spans="2:18" x14ac:dyDescent="0.2">
      <c r="B33" s="234"/>
      <c r="C33" s="331"/>
      <c r="D33" s="331"/>
      <c r="E33" s="331"/>
      <c r="G33" s="372"/>
      <c r="I33" s="372"/>
      <c r="J33" s="372"/>
      <c r="K33" s="372"/>
      <c r="L33" s="372"/>
      <c r="M33" s="372"/>
      <c r="N33" s="372"/>
      <c r="O33" s="372"/>
      <c r="R33" s="372"/>
    </row>
    <row r="34" spans="2:18" x14ac:dyDescent="0.2">
      <c r="B34" s="234"/>
      <c r="C34" s="331"/>
      <c r="D34" s="331"/>
      <c r="E34" s="331"/>
    </row>
    <row r="35" spans="2:18" x14ac:dyDescent="0.2">
      <c r="B35" s="234"/>
      <c r="C35" s="331"/>
      <c r="D35" s="331"/>
      <c r="E35" s="331"/>
    </row>
    <row r="36" spans="2:18" x14ac:dyDescent="0.2">
      <c r="B36" s="234"/>
      <c r="C36" s="331"/>
      <c r="D36" s="331"/>
      <c r="E36" s="331"/>
    </row>
    <row r="37" spans="2:18" x14ac:dyDescent="0.2">
      <c r="B37" s="234"/>
      <c r="C37" s="331"/>
      <c r="D37" s="331"/>
      <c r="E37" s="331"/>
    </row>
    <row r="38" spans="2:18" x14ac:dyDescent="0.2">
      <c r="B38" s="234"/>
      <c r="C38" s="331"/>
      <c r="D38" s="331"/>
      <c r="E38" s="331"/>
      <c r="G38" s="374"/>
      <c r="H38" s="373"/>
      <c r="I38" s="374"/>
      <c r="J38" s="374"/>
      <c r="K38" s="374"/>
      <c r="L38" s="373"/>
      <c r="M38" s="374"/>
      <c r="N38" s="373"/>
      <c r="O38" s="374"/>
      <c r="Q38" s="374"/>
    </row>
    <row r="39" spans="2:18" x14ac:dyDescent="0.2">
      <c r="B39" s="234"/>
      <c r="C39" s="331"/>
      <c r="D39" s="331"/>
      <c r="E39" s="331"/>
      <c r="G39" s="374"/>
      <c r="H39" s="373"/>
      <c r="I39" s="374"/>
      <c r="J39" s="375"/>
      <c r="K39" s="375"/>
      <c r="L39" s="373"/>
      <c r="M39" s="374"/>
      <c r="N39" s="373"/>
      <c r="O39" s="375"/>
      <c r="Q39" s="375"/>
    </row>
    <row r="40" spans="2:18" x14ac:dyDescent="0.2">
      <c r="B40" s="234"/>
      <c r="C40" s="331"/>
      <c r="D40" s="331"/>
      <c r="E40" s="331"/>
    </row>
    <row r="41" spans="2:18" x14ac:dyDescent="0.2">
      <c r="B41" s="234"/>
      <c r="C41" s="331"/>
      <c r="D41" s="331"/>
      <c r="E41" s="331"/>
    </row>
    <row r="42" spans="2:18" x14ac:dyDescent="0.2">
      <c r="B42" s="234"/>
      <c r="C42" s="331"/>
      <c r="D42" s="331"/>
      <c r="E42" s="331"/>
    </row>
    <row r="43" spans="2:18" x14ac:dyDescent="0.2">
      <c r="B43" s="234"/>
      <c r="C43" s="331"/>
      <c r="D43" s="331"/>
      <c r="E43" s="331"/>
    </row>
    <row r="44" spans="2:18" x14ac:dyDescent="0.2">
      <c r="B44" s="234"/>
      <c r="C44" s="331"/>
      <c r="D44" s="331"/>
      <c r="E44" s="331"/>
    </row>
    <row r="45" spans="2:18" x14ac:dyDescent="0.2">
      <c r="B45" s="234"/>
      <c r="C45" s="331"/>
      <c r="D45" s="331"/>
      <c r="E45" s="331"/>
    </row>
    <row r="46" spans="2:18" x14ac:dyDescent="0.2">
      <c r="B46" s="234"/>
      <c r="C46" s="331"/>
      <c r="D46" s="331"/>
      <c r="E46" s="331"/>
    </row>
    <row r="47" spans="2:18" x14ac:dyDescent="0.2">
      <c r="B47" s="234"/>
      <c r="C47" s="331"/>
      <c r="D47" s="331"/>
      <c r="E47" s="331"/>
    </row>
    <row r="48" spans="2:18" x14ac:dyDescent="0.2">
      <c r="B48" s="234"/>
      <c r="C48" s="331"/>
      <c r="D48" s="331"/>
      <c r="E48" s="331"/>
    </row>
    <row r="49" spans="2:5" x14ac:dyDescent="0.2">
      <c r="B49" s="234"/>
      <c r="C49" s="331"/>
      <c r="D49" s="331"/>
      <c r="E49" s="331"/>
    </row>
    <row r="50" spans="2:5" x14ac:dyDescent="0.2">
      <c r="B50" s="234"/>
      <c r="C50" s="331"/>
      <c r="D50" s="331"/>
      <c r="E50" s="331"/>
    </row>
    <row r="51" spans="2:5" x14ac:dyDescent="0.2">
      <c r="B51" s="234"/>
      <c r="C51" s="331"/>
      <c r="D51" s="331"/>
      <c r="E51" s="331"/>
    </row>
    <row r="52" spans="2:5" x14ac:dyDescent="0.2">
      <c r="B52" s="234"/>
      <c r="C52" s="331"/>
      <c r="D52" s="331"/>
      <c r="E52" s="331"/>
    </row>
    <row r="53" spans="2:5" x14ac:dyDescent="0.2">
      <c r="B53" s="234"/>
      <c r="C53" s="331"/>
      <c r="D53" s="331"/>
      <c r="E53" s="331"/>
    </row>
    <row r="54" spans="2:5" x14ac:dyDescent="0.2">
      <c r="B54" s="234"/>
      <c r="C54" s="331"/>
      <c r="D54" s="331"/>
      <c r="E54" s="331"/>
    </row>
    <row r="55" spans="2:5" x14ac:dyDescent="0.2">
      <c r="B55" s="234"/>
      <c r="C55" s="331"/>
      <c r="D55" s="331"/>
      <c r="E55" s="331"/>
    </row>
  </sheetData>
  <sheetProtection algorithmName="SHA-512" hashValue="OmVUDkCXffMNCLd8up6DN+afbiAjgfx84kKgXUB05yekK2p2swHQKbIth/jOsaYYCAfjGyMn+2mktfdmaewizg==" saltValue="Km56P6zsnNTrU5XcoS5wrg==" spinCount="100000" sheet="1" objects="1" scenarios="1"/>
  <mergeCells count="161">
    <mergeCell ref="Q19:Q20"/>
    <mergeCell ref="R19:R20"/>
    <mergeCell ref="G21:G22"/>
    <mergeCell ref="H21:H22"/>
    <mergeCell ref="I21:I22"/>
    <mergeCell ref="J21:J22"/>
    <mergeCell ref="K21:K22"/>
    <mergeCell ref="L21:L22"/>
    <mergeCell ref="M21:M22"/>
    <mergeCell ref="N21:N22"/>
    <mergeCell ref="P21:P22"/>
    <mergeCell ref="Q21:Q22"/>
    <mergeCell ref="R21:R22"/>
    <mergeCell ref="O19:O20"/>
    <mergeCell ref="P19:P20"/>
    <mergeCell ref="O21:O22"/>
    <mergeCell ref="G19:G20"/>
    <mergeCell ref="H19:H20"/>
    <mergeCell ref="I19:I20"/>
    <mergeCell ref="J19:J20"/>
    <mergeCell ref="K19:K20"/>
    <mergeCell ref="L19:L20"/>
    <mergeCell ref="O15:O16"/>
    <mergeCell ref="P15:P16"/>
    <mergeCell ref="Q15:Q16"/>
    <mergeCell ref="R15:R16"/>
    <mergeCell ref="G17:G18"/>
    <mergeCell ref="H17:H18"/>
    <mergeCell ref="I17:I18"/>
    <mergeCell ref="J17:J18"/>
    <mergeCell ref="K17:K18"/>
    <mergeCell ref="L17:L18"/>
    <mergeCell ref="O17:O18"/>
    <mergeCell ref="P17:P18"/>
    <mergeCell ref="Q17:Q18"/>
    <mergeCell ref="R17:R18"/>
    <mergeCell ref="K15:K16"/>
    <mergeCell ref="G15:G16"/>
    <mergeCell ref="H15:H16"/>
    <mergeCell ref="I15:I16"/>
    <mergeCell ref="J15:J16"/>
    <mergeCell ref="L15:L16"/>
    <mergeCell ref="R11:R12"/>
    <mergeCell ref="G13:G14"/>
    <mergeCell ref="H13:H14"/>
    <mergeCell ref="I13:I14"/>
    <mergeCell ref="J13:J14"/>
    <mergeCell ref="K13:K14"/>
    <mergeCell ref="L13:L14"/>
    <mergeCell ref="M13:M14"/>
    <mergeCell ref="N13:N14"/>
    <mergeCell ref="O13:O14"/>
    <mergeCell ref="P13:P14"/>
    <mergeCell ref="Q13:Q14"/>
    <mergeCell ref="R13:R14"/>
    <mergeCell ref="M11:M12"/>
    <mergeCell ref="N11:N12"/>
    <mergeCell ref="H11:H12"/>
    <mergeCell ref="I11:I12"/>
    <mergeCell ref="J11:J12"/>
    <mergeCell ref="K11:K12"/>
    <mergeCell ref="L11:L12"/>
    <mergeCell ref="O11:O12"/>
    <mergeCell ref="P11:P12"/>
    <mergeCell ref="Q11:Q12"/>
    <mergeCell ref="G11:G12"/>
    <mergeCell ref="R7:R8"/>
    <mergeCell ref="G9:G10"/>
    <mergeCell ref="H9:H10"/>
    <mergeCell ref="I9:I10"/>
    <mergeCell ref="J9:J10"/>
    <mergeCell ref="K9:K10"/>
    <mergeCell ref="L9:L10"/>
    <mergeCell ref="M9:M10"/>
    <mergeCell ref="N9:N10"/>
    <mergeCell ref="O9:O10"/>
    <mergeCell ref="P9:P10"/>
    <mergeCell ref="Q9:Q10"/>
    <mergeCell ref="R9:R10"/>
    <mergeCell ref="M7:M8"/>
    <mergeCell ref="N7:N8"/>
    <mergeCell ref="O7:O8"/>
    <mergeCell ref="P7:P8"/>
    <mergeCell ref="Q7:Q8"/>
    <mergeCell ref="G7:G8"/>
    <mergeCell ref="H7:H8"/>
    <mergeCell ref="I7:I8"/>
    <mergeCell ref="J7:J8"/>
    <mergeCell ref="K7:K8"/>
    <mergeCell ref="L7:L8"/>
    <mergeCell ref="E15:E16"/>
    <mergeCell ref="M19:M20"/>
    <mergeCell ref="N19:N20"/>
    <mergeCell ref="M15:M16"/>
    <mergeCell ref="N15:N16"/>
    <mergeCell ref="E17:E18"/>
    <mergeCell ref="E19:E20"/>
    <mergeCell ref="E21:E22"/>
    <mergeCell ref="A15:A16"/>
    <mergeCell ref="B15:B16"/>
    <mergeCell ref="C15:C16"/>
    <mergeCell ref="D15:D16"/>
    <mergeCell ref="C21:C22"/>
    <mergeCell ref="D21:D22"/>
    <mergeCell ref="M17:M18"/>
    <mergeCell ref="N17:N18"/>
    <mergeCell ref="A19:A22"/>
    <mergeCell ref="B19:B22"/>
    <mergeCell ref="C19:C20"/>
    <mergeCell ref="D19:D20"/>
    <mergeCell ref="A17:A18"/>
    <mergeCell ref="B17:B18"/>
    <mergeCell ref="C17:C18"/>
    <mergeCell ref="D17:D18"/>
    <mergeCell ref="E7:E8"/>
    <mergeCell ref="E9:E10"/>
    <mergeCell ref="A13:A14"/>
    <mergeCell ref="B13:B14"/>
    <mergeCell ref="C13:C14"/>
    <mergeCell ref="D13:D14"/>
    <mergeCell ref="A11:A12"/>
    <mergeCell ref="B11:B12"/>
    <mergeCell ref="C11:C12"/>
    <mergeCell ref="D11:D12"/>
    <mergeCell ref="E11:E12"/>
    <mergeCell ref="E13:E14"/>
    <mergeCell ref="A2:E2"/>
    <mergeCell ref="A3:E3"/>
    <mergeCell ref="G3:H3"/>
    <mergeCell ref="I3:J3"/>
    <mergeCell ref="K3:L3"/>
    <mergeCell ref="M3:N3"/>
    <mergeCell ref="O3:P3"/>
    <mergeCell ref="Q3:R3"/>
    <mergeCell ref="Q5:Q6"/>
    <mergeCell ref="R5:R6"/>
    <mergeCell ref="M5:M6"/>
    <mergeCell ref="N5:N6"/>
    <mergeCell ref="O5:O6"/>
    <mergeCell ref="P5:P6"/>
    <mergeCell ref="E5:E6"/>
    <mergeCell ref="I5:I6"/>
    <mergeCell ref="J5:J6"/>
    <mergeCell ref="K5:K6"/>
    <mergeCell ref="L5:L6"/>
    <mergeCell ref="G5:G6"/>
    <mergeCell ref="H5:H6"/>
    <mergeCell ref="A4:B4"/>
    <mergeCell ref="C4:D4"/>
    <mergeCell ref="A5:A6"/>
    <mergeCell ref="B5:B6"/>
    <mergeCell ref="C5:C6"/>
    <mergeCell ref="D5:D6"/>
    <mergeCell ref="A9:A10"/>
    <mergeCell ref="B9:B10"/>
    <mergeCell ref="C9:C10"/>
    <mergeCell ref="D9:D10"/>
    <mergeCell ref="A7:A8"/>
    <mergeCell ref="B7:B8"/>
    <mergeCell ref="C7:C8"/>
    <mergeCell ref="D7:D8"/>
  </mergeCells>
  <pageMargins left="0.64" right="0.25" top="0.59" bottom="0.2" header="0.3" footer="0.2"/>
  <pageSetup paperSize="8" scale="37" orientation="landscape" r:id="rId1"/>
  <rowBreaks count="1" manualBreakCount="1">
    <brk id="2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37605-1C76-D848-A605-0C8953CA444B}">
  <sheetPr>
    <tabColor rgb="FFFF0000"/>
    <pageSetUpPr fitToPage="1"/>
  </sheetPr>
  <dimension ref="A1:I52"/>
  <sheetViews>
    <sheetView showGridLines="0" zoomScaleNormal="100" zoomScaleSheetLayoutView="50" workbookViewId="0">
      <pane xSplit="3" ySplit="4" topLeftCell="D19" activePane="bottomRight" state="frozen"/>
      <selection pane="topRight" activeCell="I1" sqref="I1"/>
      <selection pane="bottomLeft" activeCell="A7" sqref="A7"/>
      <selection pane="bottomRight" activeCell="F21" sqref="F21"/>
    </sheetView>
  </sheetViews>
  <sheetFormatPr baseColWidth="10" defaultColWidth="9.1640625" defaultRowHeight="16" x14ac:dyDescent="0.2"/>
  <cols>
    <col min="1" max="1" width="4.83203125" style="46" customWidth="1"/>
    <col min="2" max="2" width="76.33203125" style="46" customWidth="1"/>
    <col min="3" max="3" width="30.33203125" style="46" bestFit="1" customWidth="1"/>
    <col min="4" max="4" width="50" style="381" customWidth="1"/>
    <col min="5" max="5" width="15.1640625" style="381" customWidth="1"/>
    <col min="6" max="6" width="60.5" style="381" customWidth="1"/>
    <col min="7" max="7" width="15.1640625" style="381" customWidth="1"/>
    <col min="8" max="8" width="50" style="381" customWidth="1"/>
    <col min="9" max="9" width="15.1640625" style="381" customWidth="1"/>
    <col min="10" max="16384" width="9.1640625" style="44"/>
  </cols>
  <sheetData>
    <row r="1" spans="1:9" ht="19" x14ac:dyDescent="0.25">
      <c r="A1" s="310" t="s">
        <v>1468</v>
      </c>
      <c r="B1" s="320"/>
      <c r="C1" s="320"/>
      <c r="D1" s="368"/>
      <c r="E1" s="368"/>
      <c r="F1" s="368"/>
      <c r="G1" s="368"/>
      <c r="H1" s="368"/>
      <c r="I1" s="368"/>
    </row>
    <row r="2" spans="1:9" ht="19" x14ac:dyDescent="0.25">
      <c r="A2" s="453" t="s">
        <v>329</v>
      </c>
      <c r="B2" s="453"/>
      <c r="C2" s="453"/>
      <c r="D2" s="368"/>
      <c r="E2" s="368"/>
      <c r="F2" s="368"/>
      <c r="G2" s="368"/>
      <c r="H2" s="368"/>
      <c r="I2" s="368"/>
    </row>
    <row r="3" spans="1:9" ht="66.5" customHeight="1" x14ac:dyDescent="0.2">
      <c r="A3" s="574"/>
      <c r="B3" s="574"/>
      <c r="C3" s="574"/>
      <c r="D3" s="572"/>
      <c r="E3" s="572"/>
      <c r="F3" s="572"/>
      <c r="G3" s="572"/>
      <c r="H3" s="572"/>
      <c r="I3" s="572"/>
    </row>
    <row r="4" spans="1:9" s="42" customFormat="1" ht="40" customHeight="1" x14ac:dyDescent="0.2">
      <c r="A4" s="573" t="s">
        <v>220</v>
      </c>
      <c r="B4" s="573"/>
      <c r="C4" s="389" t="s">
        <v>1470</v>
      </c>
      <c r="D4" s="360"/>
      <c r="E4" s="360"/>
      <c r="F4" s="360"/>
      <c r="G4" s="360"/>
      <c r="H4" s="360"/>
      <c r="I4" s="360"/>
    </row>
    <row r="5" spans="1:9" s="232" customFormat="1" ht="64" customHeight="1" x14ac:dyDescent="0.2">
      <c r="A5" s="386">
        <v>1</v>
      </c>
      <c r="B5" s="393" t="s">
        <v>1483</v>
      </c>
      <c r="C5" s="387"/>
      <c r="D5" s="376"/>
      <c r="E5" s="369"/>
      <c r="F5" s="377"/>
      <c r="G5" s="369"/>
      <c r="H5" s="377"/>
      <c r="I5" s="369"/>
    </row>
    <row r="6" spans="1:9" s="42" customFormat="1" ht="185" customHeight="1" x14ac:dyDescent="0.2">
      <c r="A6" s="550">
        <v>2</v>
      </c>
      <c r="B6" s="394" t="s">
        <v>1484</v>
      </c>
      <c r="C6" s="388"/>
      <c r="D6" s="369"/>
      <c r="E6" s="369"/>
      <c r="F6" s="378"/>
      <c r="G6" s="369"/>
      <c r="H6" s="369"/>
      <c r="I6" s="369"/>
    </row>
    <row r="7" spans="1:9" s="42" customFormat="1" ht="143" customHeight="1" x14ac:dyDescent="0.2">
      <c r="A7" s="551"/>
      <c r="B7" s="394" t="s">
        <v>1481</v>
      </c>
      <c r="C7" s="388"/>
      <c r="D7" s="400"/>
      <c r="E7" s="369"/>
      <c r="F7" s="369"/>
      <c r="G7" s="369"/>
      <c r="H7" s="369"/>
      <c r="I7" s="369"/>
    </row>
    <row r="8" spans="1:9" s="42" customFormat="1" ht="103" customHeight="1" x14ac:dyDescent="0.2">
      <c r="A8" s="386">
        <v>3</v>
      </c>
      <c r="B8" s="392" t="s">
        <v>1482</v>
      </c>
      <c r="C8" s="325"/>
      <c r="D8" s="395"/>
      <c r="E8" s="369"/>
      <c r="F8" s="369"/>
      <c r="G8" s="369"/>
      <c r="H8" s="369"/>
      <c r="I8" s="369"/>
    </row>
    <row r="9" spans="1:9" s="42" customFormat="1" ht="55" customHeight="1" x14ac:dyDescent="0.2">
      <c r="A9" s="386">
        <v>4</v>
      </c>
      <c r="B9" s="392" t="s">
        <v>485</v>
      </c>
      <c r="C9" s="324"/>
      <c r="D9" s="369"/>
      <c r="E9" s="369"/>
      <c r="F9" s="369"/>
      <c r="G9" s="369"/>
      <c r="H9" s="369"/>
      <c r="I9" s="369"/>
    </row>
    <row r="10" spans="1:9" s="42" customFormat="1" ht="100" customHeight="1" x14ac:dyDescent="0.2">
      <c r="A10" s="386">
        <v>5</v>
      </c>
      <c r="B10" s="392" t="s">
        <v>488</v>
      </c>
      <c r="C10" s="325"/>
      <c r="D10" s="369"/>
      <c r="E10" s="369"/>
      <c r="F10" s="369"/>
      <c r="G10" s="369"/>
      <c r="H10" s="369"/>
      <c r="I10" s="369"/>
    </row>
    <row r="11" spans="1:9" s="42" customFormat="1" ht="79" customHeight="1" x14ac:dyDescent="0.2">
      <c r="A11" s="386">
        <v>6</v>
      </c>
      <c r="B11" s="392" t="s">
        <v>1485</v>
      </c>
      <c r="C11" s="325"/>
      <c r="D11" s="369"/>
      <c r="E11" s="369"/>
      <c r="F11" s="377"/>
      <c r="G11" s="369"/>
      <c r="H11" s="377"/>
      <c r="I11" s="369"/>
    </row>
    <row r="12" spans="1:9" s="42" customFormat="1" ht="57" customHeight="1" x14ac:dyDescent="0.2">
      <c r="A12" s="386">
        <v>7</v>
      </c>
      <c r="B12" s="392" t="s">
        <v>1486</v>
      </c>
      <c r="C12" s="325"/>
      <c r="D12" s="369"/>
      <c r="E12" s="369"/>
      <c r="F12" s="369"/>
      <c r="G12" s="369"/>
      <c r="H12" s="369"/>
      <c r="I12" s="369"/>
    </row>
    <row r="13" spans="1:9" s="42" customFormat="1" ht="88" customHeight="1" x14ac:dyDescent="0.2">
      <c r="A13" s="386">
        <v>8</v>
      </c>
      <c r="B13" s="392" t="s">
        <v>1487</v>
      </c>
      <c r="C13" s="325"/>
      <c r="D13" s="369"/>
      <c r="E13" s="369"/>
      <c r="F13" s="369"/>
      <c r="G13" s="369"/>
      <c r="H13" s="369"/>
      <c r="I13" s="369"/>
    </row>
    <row r="14" spans="1:9" s="42" customFormat="1" ht="32" customHeight="1" x14ac:dyDescent="0.2">
      <c r="A14" s="571">
        <v>9</v>
      </c>
      <c r="B14" s="579" t="s">
        <v>529</v>
      </c>
      <c r="C14" s="580"/>
      <c r="D14" s="320"/>
      <c r="E14" s="320"/>
      <c r="F14" s="320"/>
      <c r="G14" s="320"/>
      <c r="H14" s="320"/>
      <c r="I14" s="320"/>
    </row>
    <row r="15" spans="1:9" s="42" customFormat="1" ht="129" customHeight="1" x14ac:dyDescent="0.2">
      <c r="A15" s="571"/>
      <c r="B15" s="392" t="s">
        <v>1488</v>
      </c>
      <c r="C15" s="325"/>
      <c r="D15" s="320"/>
      <c r="E15" s="320"/>
      <c r="F15" s="320"/>
      <c r="G15" s="320"/>
      <c r="H15" s="320"/>
      <c r="I15" s="320"/>
    </row>
    <row r="16" spans="1:9" s="42" customFormat="1" ht="43.5" customHeight="1" x14ac:dyDescent="0.2">
      <c r="A16" s="571">
        <v>10</v>
      </c>
      <c r="B16" s="581" t="s">
        <v>531</v>
      </c>
      <c r="C16" s="582"/>
      <c r="D16" s="390"/>
      <c r="E16" s="320"/>
      <c r="F16" s="390"/>
      <c r="G16" s="320"/>
      <c r="H16" s="390"/>
      <c r="I16" s="320"/>
    </row>
    <row r="17" spans="1:9" s="42" customFormat="1" ht="85" customHeight="1" x14ac:dyDescent="0.2">
      <c r="A17" s="571"/>
      <c r="B17" s="392" t="s">
        <v>1489</v>
      </c>
      <c r="C17" s="325"/>
      <c r="D17" s="320"/>
      <c r="E17" s="320"/>
      <c r="F17" s="320"/>
      <c r="G17" s="320"/>
      <c r="H17" s="320"/>
      <c r="I17" s="320"/>
    </row>
    <row r="18" spans="1:9" s="42" customFormat="1" ht="40" customHeight="1" x14ac:dyDescent="0.2">
      <c r="A18" s="571">
        <v>11</v>
      </c>
      <c r="B18" s="581" t="s">
        <v>536</v>
      </c>
      <c r="C18" s="582"/>
      <c r="D18" s="320"/>
      <c r="E18" s="320"/>
      <c r="F18" s="391"/>
      <c r="G18" s="320"/>
      <c r="H18" s="320"/>
      <c r="I18" s="320"/>
    </row>
    <row r="19" spans="1:9" s="42" customFormat="1" ht="191" customHeight="1" x14ac:dyDescent="0.2">
      <c r="A19" s="571"/>
      <c r="B19" s="392" t="s">
        <v>1490</v>
      </c>
      <c r="C19" s="325"/>
      <c r="D19" s="320"/>
      <c r="E19" s="320"/>
      <c r="F19" s="320"/>
      <c r="G19" s="320"/>
      <c r="H19" s="320"/>
      <c r="I19" s="320"/>
    </row>
    <row r="20" spans="1:9" ht="37" customHeight="1" x14ac:dyDescent="0.2">
      <c r="A20" s="576">
        <v>12</v>
      </c>
      <c r="B20" s="575" t="s">
        <v>1480</v>
      </c>
      <c r="C20" s="575"/>
      <c r="D20" s="307"/>
      <c r="E20" s="307"/>
      <c r="F20" s="307"/>
      <c r="G20" s="307"/>
      <c r="H20" s="307"/>
      <c r="I20" s="307"/>
    </row>
    <row r="21" spans="1:9" ht="130.5" customHeight="1" x14ac:dyDescent="0.2">
      <c r="A21" s="577"/>
      <c r="B21" s="397" t="s">
        <v>1491</v>
      </c>
      <c r="C21" s="396"/>
      <c r="D21" s="307"/>
      <c r="E21" s="307"/>
      <c r="F21" s="307"/>
      <c r="G21" s="307"/>
      <c r="H21" s="307"/>
      <c r="I21" s="307"/>
    </row>
    <row r="22" spans="1:9" ht="171.5" customHeight="1" x14ac:dyDescent="0.2">
      <c r="A22" s="578"/>
      <c r="B22" s="398" t="s">
        <v>1492</v>
      </c>
      <c r="C22" s="399"/>
      <c r="D22" s="307"/>
      <c r="E22" s="307"/>
      <c r="F22" s="307"/>
      <c r="G22" s="307"/>
      <c r="H22" s="307"/>
      <c r="I22" s="307"/>
    </row>
    <row r="23" spans="1:9" x14ac:dyDescent="0.2">
      <c r="B23" s="234"/>
      <c r="C23" s="234"/>
      <c r="D23" s="307"/>
      <c r="E23" s="307"/>
      <c r="F23" s="307"/>
      <c r="G23" s="307"/>
      <c r="H23" s="307"/>
      <c r="I23" s="307"/>
    </row>
    <row r="24" spans="1:9" x14ac:dyDescent="0.2">
      <c r="B24" s="234"/>
      <c r="C24" s="234"/>
      <c r="D24" s="307"/>
      <c r="E24" s="307"/>
      <c r="F24" s="307"/>
      <c r="G24" s="307"/>
      <c r="H24" s="307"/>
      <c r="I24" s="307"/>
    </row>
    <row r="25" spans="1:9" x14ac:dyDescent="0.2">
      <c r="B25" s="234"/>
      <c r="C25" s="234"/>
      <c r="D25" s="307"/>
      <c r="E25" s="307"/>
      <c r="F25" s="307"/>
      <c r="G25" s="307"/>
      <c r="H25" s="307"/>
      <c r="I25" s="307"/>
    </row>
    <row r="26" spans="1:9" x14ac:dyDescent="0.2">
      <c r="B26" s="234"/>
      <c r="C26" s="234"/>
      <c r="D26" s="379"/>
      <c r="E26" s="379"/>
      <c r="F26" s="379"/>
      <c r="G26" s="379"/>
      <c r="H26" s="379"/>
      <c r="I26" s="379"/>
    </row>
    <row r="27" spans="1:9" x14ac:dyDescent="0.2">
      <c r="B27" s="234"/>
      <c r="C27" s="234"/>
      <c r="D27" s="380"/>
      <c r="E27" s="307"/>
      <c r="F27" s="380"/>
      <c r="G27" s="380"/>
      <c r="H27" s="380"/>
      <c r="I27" s="380"/>
    </row>
    <row r="28" spans="1:9" x14ac:dyDescent="0.2">
      <c r="B28" s="234"/>
      <c r="C28" s="234"/>
      <c r="D28" s="380"/>
      <c r="E28" s="307"/>
      <c r="F28" s="380"/>
      <c r="G28" s="380"/>
      <c r="H28" s="380"/>
      <c r="I28" s="380"/>
    </row>
    <row r="29" spans="1:9" x14ac:dyDescent="0.2">
      <c r="B29" s="234"/>
      <c r="C29" s="234"/>
      <c r="D29" s="380"/>
      <c r="E29" s="307"/>
      <c r="F29" s="380"/>
      <c r="G29" s="380"/>
      <c r="H29" s="380"/>
      <c r="I29" s="380"/>
    </row>
    <row r="30" spans="1:9" x14ac:dyDescent="0.2">
      <c r="B30" s="234"/>
      <c r="C30" s="234"/>
      <c r="D30" s="380"/>
      <c r="E30" s="307"/>
      <c r="F30" s="380"/>
      <c r="G30" s="380"/>
      <c r="H30" s="380"/>
      <c r="I30" s="380"/>
    </row>
    <row r="31" spans="1:9" x14ac:dyDescent="0.2">
      <c r="B31" s="234"/>
      <c r="C31" s="234"/>
      <c r="D31" s="380"/>
      <c r="E31" s="307"/>
      <c r="F31" s="380"/>
      <c r="G31" s="380"/>
      <c r="H31" s="380"/>
      <c r="I31" s="380"/>
    </row>
    <row r="32" spans="1:9" x14ac:dyDescent="0.2">
      <c r="B32" s="234"/>
      <c r="C32" s="234"/>
      <c r="D32" s="307"/>
      <c r="E32" s="307"/>
      <c r="F32" s="307"/>
      <c r="G32" s="307"/>
      <c r="H32" s="307"/>
      <c r="I32" s="307"/>
    </row>
    <row r="33" spans="2:9" x14ac:dyDescent="0.2">
      <c r="B33" s="234"/>
      <c r="C33" s="234"/>
      <c r="D33" s="307"/>
      <c r="E33" s="307"/>
      <c r="F33" s="307"/>
      <c r="G33" s="307"/>
      <c r="H33" s="307"/>
      <c r="I33" s="307"/>
    </row>
    <row r="34" spans="2:9" x14ac:dyDescent="0.2">
      <c r="B34" s="234"/>
      <c r="C34" s="234"/>
      <c r="D34" s="307"/>
      <c r="E34" s="307"/>
      <c r="F34" s="307"/>
      <c r="G34" s="307"/>
      <c r="H34" s="307"/>
      <c r="I34" s="307"/>
    </row>
    <row r="35" spans="2:9" x14ac:dyDescent="0.2">
      <c r="B35" s="234"/>
      <c r="C35" s="234"/>
      <c r="D35" s="307"/>
      <c r="E35" s="307"/>
      <c r="F35" s="307"/>
      <c r="G35" s="307"/>
      <c r="H35" s="307"/>
      <c r="I35" s="307"/>
    </row>
    <row r="36" spans="2:9" x14ac:dyDescent="0.2">
      <c r="B36" s="234"/>
      <c r="C36" s="234"/>
      <c r="D36" s="374"/>
      <c r="E36" s="379"/>
      <c r="F36" s="374"/>
      <c r="G36" s="374"/>
      <c r="H36" s="374"/>
      <c r="I36" s="374"/>
    </row>
    <row r="37" spans="2:9" x14ac:dyDescent="0.2">
      <c r="B37" s="234"/>
      <c r="C37" s="234"/>
      <c r="D37" s="374"/>
      <c r="E37" s="379"/>
      <c r="F37" s="374"/>
      <c r="G37" s="375"/>
      <c r="H37" s="374"/>
      <c r="I37" s="375"/>
    </row>
    <row r="38" spans="2:9" x14ac:dyDescent="0.2">
      <c r="B38" s="234"/>
      <c r="C38" s="234"/>
      <c r="D38" s="307"/>
      <c r="E38" s="307"/>
      <c r="F38" s="307"/>
      <c r="G38" s="307"/>
      <c r="H38" s="307"/>
      <c r="I38" s="307"/>
    </row>
    <row r="39" spans="2:9" x14ac:dyDescent="0.2">
      <c r="B39" s="234"/>
      <c r="C39" s="234"/>
      <c r="D39" s="307"/>
      <c r="E39" s="307"/>
      <c r="F39" s="307"/>
      <c r="G39" s="307"/>
      <c r="H39" s="307"/>
      <c r="I39" s="307"/>
    </row>
    <row r="40" spans="2:9" x14ac:dyDescent="0.2">
      <c r="B40" s="234"/>
      <c r="C40" s="234"/>
      <c r="D40" s="307"/>
      <c r="E40" s="307"/>
      <c r="F40" s="307"/>
      <c r="G40" s="307"/>
      <c r="H40" s="307"/>
      <c r="I40" s="307"/>
    </row>
    <row r="41" spans="2:9" x14ac:dyDescent="0.2">
      <c r="B41" s="234"/>
      <c r="C41" s="234"/>
      <c r="D41" s="307"/>
      <c r="E41" s="307"/>
      <c r="F41" s="307"/>
      <c r="G41" s="307"/>
      <c r="H41" s="307"/>
      <c r="I41" s="307"/>
    </row>
    <row r="42" spans="2:9" x14ac:dyDescent="0.2">
      <c r="B42" s="234"/>
      <c r="C42" s="234"/>
      <c r="D42" s="307"/>
      <c r="E42" s="307"/>
      <c r="F42" s="307"/>
      <c r="G42" s="307"/>
      <c r="H42" s="307"/>
      <c r="I42" s="307"/>
    </row>
    <row r="43" spans="2:9" x14ac:dyDescent="0.2">
      <c r="B43" s="234"/>
      <c r="C43" s="234"/>
      <c r="D43" s="307"/>
      <c r="E43" s="307"/>
      <c r="F43" s="307"/>
      <c r="G43" s="307"/>
      <c r="H43" s="307"/>
      <c r="I43" s="307"/>
    </row>
    <row r="44" spans="2:9" x14ac:dyDescent="0.2">
      <c r="B44" s="234"/>
      <c r="C44" s="234"/>
      <c r="D44" s="307"/>
      <c r="E44" s="307"/>
      <c r="F44" s="307"/>
      <c r="G44" s="307"/>
      <c r="H44" s="307"/>
      <c r="I44" s="307"/>
    </row>
    <row r="45" spans="2:9" x14ac:dyDescent="0.2">
      <c r="B45" s="234"/>
      <c r="C45" s="234"/>
      <c r="D45" s="307"/>
      <c r="E45" s="307"/>
      <c r="F45" s="307"/>
      <c r="G45" s="307"/>
      <c r="H45" s="307"/>
      <c r="I45" s="307"/>
    </row>
    <row r="46" spans="2:9" x14ac:dyDescent="0.2">
      <c r="B46" s="234"/>
      <c r="C46" s="234"/>
      <c r="D46" s="307"/>
      <c r="E46" s="307"/>
      <c r="F46" s="307"/>
      <c r="G46" s="307"/>
      <c r="H46" s="307"/>
      <c r="I46" s="307"/>
    </row>
    <row r="47" spans="2:9" x14ac:dyDescent="0.2">
      <c r="B47" s="234"/>
      <c r="C47" s="234"/>
      <c r="D47" s="307"/>
      <c r="E47" s="307"/>
      <c r="F47" s="307"/>
      <c r="G47" s="307"/>
      <c r="H47" s="307"/>
      <c r="I47" s="307"/>
    </row>
    <row r="48" spans="2:9" x14ac:dyDescent="0.2">
      <c r="B48" s="234"/>
      <c r="C48" s="234"/>
      <c r="D48" s="307"/>
      <c r="E48" s="307"/>
      <c r="F48" s="307"/>
      <c r="G48" s="307"/>
      <c r="H48" s="307"/>
      <c r="I48" s="307"/>
    </row>
    <row r="49" spans="2:9" x14ac:dyDescent="0.2">
      <c r="B49" s="234"/>
      <c r="C49" s="234"/>
      <c r="D49" s="307"/>
      <c r="E49" s="307"/>
      <c r="F49" s="307"/>
      <c r="G49" s="307"/>
      <c r="H49" s="307"/>
      <c r="I49" s="307"/>
    </row>
    <row r="50" spans="2:9" x14ac:dyDescent="0.2">
      <c r="B50" s="234"/>
      <c r="C50" s="234"/>
      <c r="D50" s="307"/>
      <c r="E50" s="307"/>
      <c r="F50" s="307"/>
      <c r="G50" s="307"/>
      <c r="H50" s="307"/>
      <c r="I50" s="307"/>
    </row>
    <row r="51" spans="2:9" x14ac:dyDescent="0.2">
      <c r="B51" s="234"/>
      <c r="C51" s="234"/>
      <c r="D51" s="307"/>
      <c r="E51" s="307"/>
      <c r="F51" s="307"/>
      <c r="G51" s="307"/>
      <c r="H51" s="307"/>
      <c r="I51" s="307"/>
    </row>
    <row r="52" spans="2:9" x14ac:dyDescent="0.2">
      <c r="B52" s="234"/>
      <c r="C52" s="234"/>
      <c r="D52" s="307"/>
      <c r="E52" s="307"/>
      <c r="F52" s="307"/>
      <c r="G52" s="307"/>
      <c r="H52" s="307"/>
      <c r="I52" s="307"/>
    </row>
  </sheetData>
  <sheetProtection algorithmName="SHA-512" hashValue="KtDIyf2n4hooM7r7wjzIoWnCgTS311iELJPuGFXmihW+tGQTspXGbst/LAyG68vIyImK+24jXQaqJNjFpiDBfQ==" saltValue="3J2Ygk6nOEJYg73sW0Qigw==" spinCount="100000" sheet="1" objects="1" scenarios="1"/>
  <mergeCells count="15">
    <mergeCell ref="B20:C20"/>
    <mergeCell ref="A20:A22"/>
    <mergeCell ref="A18:A19"/>
    <mergeCell ref="A16:A17"/>
    <mergeCell ref="B14:C14"/>
    <mergeCell ref="B16:C16"/>
    <mergeCell ref="B18:C18"/>
    <mergeCell ref="A6:A7"/>
    <mergeCell ref="A14:A15"/>
    <mergeCell ref="H3:I3"/>
    <mergeCell ref="A2:C2"/>
    <mergeCell ref="A4:B4"/>
    <mergeCell ref="A3:C3"/>
    <mergeCell ref="D3:E3"/>
    <mergeCell ref="F3:G3"/>
  </mergeCells>
  <pageMargins left="0.23622047244094499" right="0.23622047244094499" top="0.35433070866141703" bottom="0.15748031496063" header="0.31496062992126" footer="0.31496062992126"/>
  <pageSetup paperSize="8" scale="38" fitToHeight="2" orientation="portrait" r:id="rId1"/>
  <rowBreaks count="1" manualBreakCount="1">
    <brk id="10"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DDFB804E6DD94F90AA3CC884355F9A" ma:contentTypeVersion="19" ma:contentTypeDescription="Create a new document." ma:contentTypeScope="" ma:versionID="a37cb9e0a8b5f88513c881445800400b">
  <xsd:schema xmlns:xsd="http://www.w3.org/2001/XMLSchema" xmlns:xs="http://www.w3.org/2001/XMLSchema" xmlns:p="http://schemas.microsoft.com/office/2006/metadata/properties" xmlns:ns2="bf7d710a-fd1a-442d-b110-eb6b37b724de" xmlns:ns3="d0d73ecd-7c53-461f-a0fe-144130f226a0" targetNamespace="http://schemas.microsoft.com/office/2006/metadata/properties" ma:root="true" ma:fieldsID="ddf8a58e094e2bc8454c9416e516d5ab" ns2:_="" ns3:_="">
    <xsd:import namespace="bf7d710a-fd1a-442d-b110-eb6b37b724de"/>
    <xsd:import namespace="d0d73ecd-7c53-461f-a0fe-144130f226a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Jenissurat"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d710a-fd1a-442d-b110-eb6b37b724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Jenissurat" ma:index="18" nillable="true" ma:displayName="Jenis surat" ma:description="jenis surat" ma:format="Dropdown" ma:internalName="Jenissurat">
      <xsd:simpleType>
        <xsd:restriction base="dms:Choice">
          <xsd:enumeration value="Surat Keluar"/>
          <xsd:enumeration value="Surat Masuk"/>
          <xsd:enumeration value="Choice 3"/>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e1b739c-7593-4791-9f86-08ea446de45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d73ecd-7c53-461f-a0fe-144130f226a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5abf8c9c-7ad4-4476-8c55-5282fe9707ea}" ma:internalName="TaxCatchAll" ma:showField="CatchAllData" ma:web="d0d73ecd-7c53-461f-a0fe-144130f226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f7d710a-fd1a-442d-b110-eb6b37b724de">
      <Terms xmlns="http://schemas.microsoft.com/office/infopath/2007/PartnerControls"/>
    </lcf76f155ced4ddcb4097134ff3c332f>
    <TaxCatchAll xmlns="d0d73ecd-7c53-461f-a0fe-144130f226a0" xsi:nil="true"/>
    <Jenissurat xmlns="bf7d710a-fd1a-442d-b110-eb6b37b724d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A7B283-D04D-4517-98E7-EAAC91DCD6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d710a-fd1a-442d-b110-eb6b37b724de"/>
    <ds:schemaRef ds:uri="d0d73ecd-7c53-461f-a0fe-144130f226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BFF527-273D-4585-9C77-57ECB42C7025}">
  <ds:schemaRefs>
    <ds:schemaRef ds:uri="http://www.w3.org/XML/1998/namespace"/>
    <ds:schemaRef ds:uri="d0d73ecd-7c53-461f-a0fe-144130f226a0"/>
    <ds:schemaRef ds:uri="http://schemas.microsoft.com/office/2006/documentManagement/types"/>
    <ds:schemaRef ds:uri="http://purl.org/dc/dcmitype/"/>
    <ds:schemaRef ds:uri="http://purl.org/dc/terms/"/>
    <ds:schemaRef ds:uri="http://schemas.microsoft.com/office/2006/metadata/properties"/>
    <ds:schemaRef ds:uri="bf7d710a-fd1a-442d-b110-eb6b37b724de"/>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3827F65E-96A2-44E7-979B-76D1349A90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kriteria</vt:lpstr>
      <vt:lpstr>summary teknikal</vt:lpstr>
      <vt:lpstr>Penilaian Kelayakan - Kewangan</vt:lpstr>
      <vt:lpstr>Penilaian Kewangan</vt:lpstr>
      <vt:lpstr>Penilaian Kelayakan BM</vt:lpstr>
      <vt:lpstr>Rumusan</vt:lpstr>
      <vt:lpstr>Pen.Kelayakan - BM</vt:lpstr>
      <vt:lpstr>Pen.Profil - BM</vt:lpstr>
      <vt:lpstr>Pen.Teknikal -BM</vt:lpstr>
      <vt:lpstr>Pen.Teknikal (BM)</vt:lpstr>
      <vt:lpstr>Penilaian Profil (BM)</vt:lpstr>
      <vt:lpstr>GPS Coordinate (SH)</vt:lpstr>
      <vt:lpstr>Summary</vt:lpstr>
      <vt:lpstr>Kelayakan</vt:lpstr>
      <vt:lpstr>penilaian teknikal</vt:lpstr>
      <vt:lpstr>Tech Form</vt:lpstr>
      <vt:lpstr>reference (sebut harga)</vt:lpstr>
      <vt:lpstr>penilaian</vt:lpstr>
      <vt:lpstr>Presentation (2)</vt:lpstr>
      <vt:lpstr>Kelayakan!Print_Area</vt:lpstr>
      <vt:lpstr>'Pen.Kelayakan - BM'!Print_Area</vt:lpstr>
      <vt:lpstr>'Pen.Profil - BM'!Print_Area</vt:lpstr>
      <vt:lpstr>'Pen.Teknikal -BM'!Print_Area</vt:lpstr>
      <vt:lpstr>'Pen.Teknikal (BM)'!Print_Area</vt:lpstr>
      <vt:lpstr>'Penilaian Kelayakan - Kewangan'!Print_Area</vt:lpstr>
      <vt:lpstr>'Penilaian Kelayakan BM'!Print_Area</vt:lpstr>
      <vt:lpstr>'Penilaian Kewangan'!Print_Area</vt:lpstr>
      <vt:lpstr>'Penilaian Profil (BM)'!Print_Area</vt:lpstr>
      <vt:lpstr>'penilaian teknikal'!Print_Area</vt:lpstr>
      <vt:lpstr>'Presentation (2)'!Print_Area</vt:lpstr>
      <vt:lpstr>'reference (sebut harga)'!Print_Area</vt:lpstr>
      <vt:lpstr>Summary!Print_Area</vt:lpstr>
      <vt:lpstr>'summary teknikal'!Print_Area</vt:lpstr>
      <vt:lpstr>'Pen.Kelayakan - BM'!Print_Titles</vt:lpstr>
      <vt:lpstr>'Pen.Teknikal -BM'!Print_Titles</vt:lpstr>
      <vt:lpstr>'Pen.Teknikal (BM)'!Print_Titles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 Azaliza Damiri</dc:creator>
  <cp:keywords/>
  <dc:description/>
  <cp:lastModifiedBy>Ts. Rubita Hani bt Abdul Samad</cp:lastModifiedBy>
  <cp:revision/>
  <cp:lastPrinted>2025-06-04T01:04:35Z</cp:lastPrinted>
  <dcterms:created xsi:type="dcterms:W3CDTF">2014-11-10T04:07:45Z</dcterms:created>
  <dcterms:modified xsi:type="dcterms:W3CDTF">2025-10-28T07:51:18Z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0x01010050DDFB804E6DD94F90AA3CC884355F9A</vt:lpwstr>
  </property>
  <property fmtid="{D5CDD505-2E9C-101B-9397-08002B2CF9AE}" pid="3" name="MediaServiceImageTags">
    <vt:lpwstr/>
  </property>
  <property fmtid="{D5CDD505-2E9C-101B-9397-08002B2CF9AE}" pid="4" name="Order">
    <vt:r8>61100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ies>
</file>